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2068" windowHeight="9348" tabRatio="777" firstSheet="2" activeTab="2"/>
  </bookViews>
  <sheets>
    <sheet name="Kinderkrippe" sheetId="9" state="hidden" r:id="rId1"/>
    <sheet name="Kindergarten" sheetId="10" state="hidden" r:id="rId2"/>
    <sheet name="Hort" sheetId="11" r:id="rId3"/>
    <sheet name="Kinderkrippe,-garten" sheetId="12" r:id="rId4"/>
    <sheet name="Druck Kinderkrippe" sheetId="13" state="hidden" r:id="rId5"/>
    <sheet name="Druck Kindergarten" sheetId="14" state="hidden" r:id="rId6"/>
    <sheet name="Druck Hort" sheetId="15" r:id="rId7"/>
    <sheet name="Druck Kinderkrippe,-garten" sheetId="16" r:id="rId8"/>
  </sheets>
  <definedNames>
    <definedName name="_xlnm.Print_Area" localSheetId="0">Kinderkrippe!$A$1:$AV$79</definedName>
    <definedName name="_xlnm.Print_Area" localSheetId="3">'Kinderkrippe,-garten'!$A$1:$AV$102</definedName>
    <definedName name="_xlnm.Print_Titles" localSheetId="6">'Druck Hort'!$5:$9</definedName>
    <definedName name="_xlnm.Print_Titles" localSheetId="7">'Druck Kinderkrippe,-garten'!$5:$9</definedName>
    <definedName name="_xlnm.Print_Titles" localSheetId="2">Hort!$2:$3</definedName>
    <definedName name="_xlnm.Print_Titles" localSheetId="1">Kindergarten!$1:$2</definedName>
    <definedName name="_xlnm.Print_Titles" localSheetId="0">Kinderkrippe!$1:$2</definedName>
    <definedName name="_xlnm.Print_Titles" localSheetId="3">'Kinderkrippe,-garten'!$2:$3</definedName>
  </definedNames>
  <calcPr calcId="145621"/>
</workbook>
</file>

<file path=xl/calcChain.xml><?xml version="1.0" encoding="utf-8"?>
<calcChain xmlns="http://schemas.openxmlformats.org/spreadsheetml/2006/main">
  <c r="B96" i="11" l="1"/>
  <c r="F96" i="11" s="1"/>
  <c r="D96" i="11"/>
  <c r="B82" i="11"/>
  <c r="D82" i="11"/>
  <c r="F82" i="11"/>
  <c r="Q82" i="11"/>
  <c r="AB82" i="11"/>
  <c r="AM82" i="11"/>
  <c r="B83" i="11"/>
  <c r="D83" i="11"/>
  <c r="I96" i="11" l="1"/>
  <c r="E96" i="11"/>
  <c r="H96" i="11"/>
  <c r="AM96" i="11"/>
  <c r="AB96" i="11"/>
  <c r="Q96" i="11"/>
  <c r="B84" i="11"/>
  <c r="D84" i="11"/>
  <c r="S82" i="11"/>
  <c r="T82" i="11"/>
  <c r="P82" i="11"/>
  <c r="H82" i="11"/>
  <c r="I82" i="11"/>
  <c r="E82" i="11"/>
  <c r="AO82" i="11"/>
  <c r="AP82" i="11"/>
  <c r="AL82" i="11"/>
  <c r="AD82" i="11"/>
  <c r="AE82" i="11"/>
  <c r="AA82" i="11"/>
  <c r="F83" i="11"/>
  <c r="Q83" i="11"/>
  <c r="AB83" i="11"/>
  <c r="AM83" i="11"/>
  <c r="AP29" i="11"/>
  <c r="AE29" i="11"/>
  <c r="T29" i="11"/>
  <c r="I29" i="11"/>
  <c r="AP96" i="11" l="1"/>
  <c r="AL96" i="11"/>
  <c r="AO96" i="11"/>
  <c r="T96" i="11"/>
  <c r="P96" i="11"/>
  <c r="S96" i="11"/>
  <c r="AE96" i="11"/>
  <c r="AA96" i="11"/>
  <c r="AD96" i="11"/>
  <c r="K96" i="11"/>
  <c r="L96" i="11"/>
  <c r="N96" i="11" s="1"/>
  <c r="O96" i="11" s="1"/>
  <c r="AA83" i="11"/>
  <c r="AD83" i="11"/>
  <c r="AE83" i="11"/>
  <c r="P83" i="11"/>
  <c r="S83" i="11"/>
  <c r="T83" i="11"/>
  <c r="V82" i="11"/>
  <c r="W82" i="11"/>
  <c r="Y82" i="11" s="1"/>
  <c r="E83" i="11"/>
  <c r="H83" i="11"/>
  <c r="I83" i="11"/>
  <c r="K82" i="11"/>
  <c r="L82" i="11"/>
  <c r="N82" i="11" s="1"/>
  <c r="O82" i="11" s="1"/>
  <c r="AL83" i="11"/>
  <c r="AO83" i="11"/>
  <c r="AP83" i="11"/>
  <c r="AR82" i="11"/>
  <c r="AV82" i="11" s="1"/>
  <c r="AS82" i="11"/>
  <c r="AU82" i="11" s="1"/>
  <c r="B85" i="11"/>
  <c r="D85" i="11"/>
  <c r="AG82" i="11"/>
  <c r="AK82" i="11" s="1"/>
  <c r="AH82" i="11"/>
  <c r="AJ82" i="11" s="1"/>
  <c r="F84" i="11"/>
  <c r="Q84" i="11"/>
  <c r="AB84" i="11"/>
  <c r="AM84" i="11"/>
  <c r="AS28" i="9"/>
  <c r="AH28" i="9"/>
  <c r="L28" i="9"/>
  <c r="Z82" i="11" l="1"/>
  <c r="AR96" i="11"/>
  <c r="AS96" i="11"/>
  <c r="AU96" i="11" s="1"/>
  <c r="AG96" i="11"/>
  <c r="AH96" i="11"/>
  <c r="AJ96" i="11" s="1"/>
  <c r="V96" i="11"/>
  <c r="W96" i="11"/>
  <c r="Y96" i="11" s="1"/>
  <c r="AD84" i="11"/>
  <c r="AE84" i="11"/>
  <c r="AA84" i="11"/>
  <c r="S84" i="11"/>
  <c r="T84" i="11"/>
  <c r="P84" i="11"/>
  <c r="B86" i="11"/>
  <c r="D86" i="11"/>
  <c r="H84" i="11"/>
  <c r="I84" i="11"/>
  <c r="E84" i="11"/>
  <c r="F85" i="11"/>
  <c r="Q85" i="11"/>
  <c r="AB85" i="11"/>
  <c r="AM85" i="11"/>
  <c r="AR83" i="11"/>
  <c r="AS83" i="11"/>
  <c r="AU83" i="11" s="1"/>
  <c r="V83" i="11"/>
  <c r="W83" i="11"/>
  <c r="Y83" i="11" s="1"/>
  <c r="AG83" i="11"/>
  <c r="AH83" i="11"/>
  <c r="AJ83" i="11" s="1"/>
  <c r="AO84" i="11"/>
  <c r="AP84" i="11"/>
  <c r="AL84" i="11"/>
  <c r="AK83" i="11"/>
  <c r="K83" i="11"/>
  <c r="L83" i="11"/>
  <c r="N83" i="11" s="1"/>
  <c r="O9" i="16"/>
  <c r="O8" i="16"/>
  <c r="N9" i="16"/>
  <c r="N8" i="16"/>
  <c r="M9" i="16"/>
  <c r="M8" i="16"/>
  <c r="O6" i="16"/>
  <c r="N6" i="16"/>
  <c r="M6" i="16"/>
  <c r="M5" i="16"/>
  <c r="L9" i="16"/>
  <c r="L8" i="16"/>
  <c r="K9" i="16"/>
  <c r="K8" i="16"/>
  <c r="J9" i="16"/>
  <c r="J8" i="16"/>
  <c r="L6" i="16"/>
  <c r="K6" i="16"/>
  <c r="J6" i="16"/>
  <c r="J5" i="16"/>
  <c r="I9" i="16"/>
  <c r="I8" i="16"/>
  <c r="H9" i="16"/>
  <c r="H8" i="16"/>
  <c r="G9" i="16"/>
  <c r="G8" i="16"/>
  <c r="G6" i="16"/>
  <c r="I6" i="16"/>
  <c r="H6" i="16"/>
  <c r="G5" i="16"/>
  <c r="F9" i="16"/>
  <c r="E9" i="16"/>
  <c r="D9" i="16"/>
  <c r="F6" i="16"/>
  <c r="E6" i="16"/>
  <c r="D5" i="16"/>
  <c r="D6" i="16"/>
  <c r="A9" i="16"/>
  <c r="A8" i="16"/>
  <c r="A7" i="16"/>
  <c r="A5" i="16"/>
  <c r="A3" i="16"/>
  <c r="A2" i="16"/>
  <c r="O9" i="15"/>
  <c r="O8" i="15"/>
  <c r="N9" i="15"/>
  <c r="N8" i="15"/>
  <c r="M9" i="15"/>
  <c r="M8" i="15"/>
  <c r="O6" i="15"/>
  <c r="N6" i="15"/>
  <c r="M6" i="15"/>
  <c r="M5" i="15"/>
  <c r="L9" i="15"/>
  <c r="L8" i="15"/>
  <c r="K9" i="15"/>
  <c r="K8" i="15"/>
  <c r="J9" i="15"/>
  <c r="J8" i="15"/>
  <c r="L6" i="15"/>
  <c r="K6" i="15"/>
  <c r="J6" i="15"/>
  <c r="J5" i="15"/>
  <c r="I9" i="15"/>
  <c r="I8" i="15"/>
  <c r="H9" i="15"/>
  <c r="H8" i="15"/>
  <c r="G9" i="15"/>
  <c r="G8" i="15"/>
  <c r="I6" i="15"/>
  <c r="H6" i="15"/>
  <c r="G6" i="15"/>
  <c r="G5" i="15"/>
  <c r="D5" i="15"/>
  <c r="F9" i="15"/>
  <c r="F8" i="15"/>
  <c r="E9" i="15"/>
  <c r="E8" i="15"/>
  <c r="D9" i="15"/>
  <c r="F6" i="15"/>
  <c r="E6" i="15"/>
  <c r="D6" i="15"/>
  <c r="A9" i="15"/>
  <c r="A8" i="15"/>
  <c r="A7" i="15"/>
  <c r="A5" i="15"/>
  <c r="A3" i="15"/>
  <c r="A2" i="15"/>
  <c r="O8" i="14"/>
  <c r="O7" i="14"/>
  <c r="N8" i="14"/>
  <c r="N7" i="14"/>
  <c r="M8" i="14"/>
  <c r="M7" i="14"/>
  <c r="O5" i="14"/>
  <c r="N5" i="14"/>
  <c r="M5" i="14"/>
  <c r="M4" i="14"/>
  <c r="L8" i="14"/>
  <c r="L7" i="14"/>
  <c r="K8" i="14"/>
  <c r="K7" i="14"/>
  <c r="J8" i="14"/>
  <c r="J7" i="14"/>
  <c r="L5" i="14"/>
  <c r="K5" i="14"/>
  <c r="J5" i="14"/>
  <c r="J4" i="14"/>
  <c r="I8" i="14"/>
  <c r="I7" i="14"/>
  <c r="H8" i="14"/>
  <c r="H7" i="14"/>
  <c r="G8" i="14"/>
  <c r="G7" i="14"/>
  <c r="I5" i="14"/>
  <c r="H5" i="14"/>
  <c r="G5" i="14"/>
  <c r="G4" i="14"/>
  <c r="D4" i="14"/>
  <c r="F8" i="14"/>
  <c r="E8" i="14"/>
  <c r="D8" i="14"/>
  <c r="F5" i="14"/>
  <c r="E5" i="14"/>
  <c r="D5" i="14"/>
  <c r="A8" i="14"/>
  <c r="A7" i="14"/>
  <c r="A6" i="14"/>
  <c r="A4" i="14"/>
  <c r="A2" i="14"/>
  <c r="A1" i="14"/>
  <c r="A4" i="13"/>
  <c r="A8" i="13"/>
  <c r="A7" i="13"/>
  <c r="A6" i="13"/>
  <c r="M4" i="13"/>
  <c r="O8" i="13"/>
  <c r="O7" i="13"/>
  <c r="O5" i="13"/>
  <c r="N8" i="13"/>
  <c r="N7" i="13"/>
  <c r="N5" i="13"/>
  <c r="M8" i="13"/>
  <c r="M7" i="13"/>
  <c r="M5" i="13"/>
  <c r="L8" i="13"/>
  <c r="L7" i="13"/>
  <c r="L5" i="13"/>
  <c r="K8" i="13"/>
  <c r="K7" i="13"/>
  <c r="K5" i="13"/>
  <c r="J8" i="13"/>
  <c r="J7" i="13"/>
  <c r="J5" i="13"/>
  <c r="J4" i="13"/>
  <c r="I8" i="13"/>
  <c r="I7" i="13"/>
  <c r="I5" i="13"/>
  <c r="H8" i="13"/>
  <c r="H7" i="13"/>
  <c r="H5" i="13"/>
  <c r="D4" i="13"/>
  <c r="G8" i="13"/>
  <c r="G7" i="13"/>
  <c r="G4" i="13"/>
  <c r="G5" i="13"/>
  <c r="F8" i="13"/>
  <c r="F5" i="13"/>
  <c r="E8" i="13"/>
  <c r="E5" i="13"/>
  <c r="D8" i="13"/>
  <c r="D5" i="13"/>
  <c r="A2" i="13"/>
  <c r="A1" i="13"/>
  <c r="Z83" i="11" l="1"/>
  <c r="Z96" i="11"/>
  <c r="AV96" i="11"/>
  <c r="AV83" i="11"/>
  <c r="O83" i="11"/>
  <c r="AK96" i="11"/>
  <c r="AR84" i="11"/>
  <c r="AS84" i="11"/>
  <c r="AU84" i="11" s="1"/>
  <c r="AL85" i="11"/>
  <c r="AO85" i="11"/>
  <c r="AP85" i="11"/>
  <c r="B87" i="11"/>
  <c r="D87" i="11"/>
  <c r="AA85" i="11"/>
  <c r="AD85" i="11"/>
  <c r="AE85" i="11"/>
  <c r="K84" i="11"/>
  <c r="L84" i="11"/>
  <c r="N84" i="11" s="1"/>
  <c r="AM86" i="11"/>
  <c r="Q86" i="11"/>
  <c r="AB86" i="11"/>
  <c r="F86" i="11"/>
  <c r="P85" i="11"/>
  <c r="S85" i="11"/>
  <c r="T85" i="11"/>
  <c r="AG84" i="11"/>
  <c r="AH84" i="11"/>
  <c r="AJ84" i="11" s="1"/>
  <c r="AK84" i="11" s="1"/>
  <c r="E85" i="11"/>
  <c r="H85" i="11"/>
  <c r="I85" i="11"/>
  <c r="V84" i="11"/>
  <c r="W84" i="11"/>
  <c r="Y84" i="11" s="1"/>
  <c r="AT98" i="12"/>
  <c r="AQ98" i="12"/>
  <c r="AN98" i="12"/>
  <c r="AI98" i="12"/>
  <c r="AF98" i="12"/>
  <c r="AC98" i="12"/>
  <c r="X98" i="12"/>
  <c r="U98" i="12"/>
  <c r="R98" i="12"/>
  <c r="M98" i="12"/>
  <c r="J98" i="12"/>
  <c r="G98" i="12"/>
  <c r="AM31" i="12"/>
  <c r="AB31" i="12"/>
  <c r="Q31" i="12"/>
  <c r="F31" i="12"/>
  <c r="D31" i="12"/>
  <c r="F8" i="16"/>
  <c r="I29" i="12"/>
  <c r="E8" i="16" s="1"/>
  <c r="F29" i="12"/>
  <c r="D8" i="16" s="1"/>
  <c r="AS28" i="12"/>
  <c r="O7" i="16" s="1"/>
  <c r="AP28" i="12"/>
  <c r="N7" i="16" s="1"/>
  <c r="AH28" i="12"/>
  <c r="L7" i="16" s="1"/>
  <c r="AE28" i="12"/>
  <c r="K7" i="16" s="1"/>
  <c r="W28" i="12"/>
  <c r="I7" i="16" s="1"/>
  <c r="T28" i="12"/>
  <c r="H7" i="16" s="1"/>
  <c r="L28" i="12"/>
  <c r="F7" i="16" s="1"/>
  <c r="I28" i="12"/>
  <c r="E7" i="16" s="1"/>
  <c r="AT98" i="11"/>
  <c r="AQ98" i="11"/>
  <c r="AN98" i="11"/>
  <c r="AI98" i="11"/>
  <c r="AF98" i="11"/>
  <c r="AC98" i="11"/>
  <c r="X98" i="11"/>
  <c r="U98" i="11"/>
  <c r="R98" i="11"/>
  <c r="M98" i="11"/>
  <c r="J98" i="11"/>
  <c r="G98" i="11"/>
  <c r="AM31" i="11"/>
  <c r="AB31" i="11"/>
  <c r="Q31" i="11"/>
  <c r="G10" i="15" s="1"/>
  <c r="F31" i="11"/>
  <c r="D31" i="11"/>
  <c r="F29" i="11"/>
  <c r="D8" i="15" s="1"/>
  <c r="AS28" i="11"/>
  <c r="O7" i="15" s="1"/>
  <c r="AP28" i="11"/>
  <c r="N7" i="15" s="1"/>
  <c r="AH28" i="11"/>
  <c r="L7" i="15" s="1"/>
  <c r="AE28" i="11"/>
  <c r="K7" i="15" s="1"/>
  <c r="W28" i="11"/>
  <c r="I7" i="15" s="1"/>
  <c r="T28" i="11"/>
  <c r="H7" i="15" s="1"/>
  <c r="L28" i="11"/>
  <c r="F7" i="15" s="1"/>
  <c r="I28" i="11"/>
  <c r="E7" i="15" s="1"/>
  <c r="AT75" i="10"/>
  <c r="AQ75" i="10"/>
  <c r="AN75" i="10"/>
  <c r="AI75" i="10"/>
  <c r="AF75" i="10"/>
  <c r="AC75" i="10"/>
  <c r="X75" i="10"/>
  <c r="U75" i="10"/>
  <c r="R75" i="10"/>
  <c r="M75" i="10"/>
  <c r="J75" i="10"/>
  <c r="G75" i="10"/>
  <c r="AM30" i="10"/>
  <c r="M9" i="14" s="1"/>
  <c r="AB30" i="10"/>
  <c r="J9" i="14" s="1"/>
  <c r="Q30" i="10"/>
  <c r="G9" i="14" s="1"/>
  <c r="F30" i="10"/>
  <c r="D9" i="14" s="1"/>
  <c r="D30" i="10"/>
  <c r="L28" i="10"/>
  <c r="F7" i="14" s="1"/>
  <c r="I28" i="10"/>
  <c r="E7" i="14" s="1"/>
  <c r="F28" i="10"/>
  <c r="D7" i="14" s="1"/>
  <c r="AS27" i="10"/>
  <c r="O6" i="14" s="1"/>
  <c r="AP27" i="10"/>
  <c r="N6" i="14" s="1"/>
  <c r="AH27" i="10"/>
  <c r="L6" i="14" s="1"/>
  <c r="AE27" i="10"/>
  <c r="K6" i="14" s="1"/>
  <c r="W27" i="10"/>
  <c r="I6" i="14" s="1"/>
  <c r="T27" i="10"/>
  <c r="H6" i="14" s="1"/>
  <c r="L27" i="10"/>
  <c r="F6" i="14" s="1"/>
  <c r="I27" i="10"/>
  <c r="E6" i="14" s="1"/>
  <c r="AV84" i="11" l="1"/>
  <c r="Z84" i="11"/>
  <c r="O84" i="11"/>
  <c r="AE86" i="11"/>
  <c r="AD86" i="11"/>
  <c r="AA86" i="11"/>
  <c r="K85" i="11"/>
  <c r="L85" i="11"/>
  <c r="N85" i="11" s="1"/>
  <c r="S86" i="11"/>
  <c r="T86" i="11"/>
  <c r="P86" i="11"/>
  <c r="AG85" i="11"/>
  <c r="AH85" i="11"/>
  <c r="AJ85" i="11" s="1"/>
  <c r="D88" i="11"/>
  <c r="B88" i="11"/>
  <c r="AP86" i="11"/>
  <c r="AL86" i="11"/>
  <c r="AO86" i="11"/>
  <c r="F87" i="11"/>
  <c r="Q87" i="11"/>
  <c r="AB87" i="11"/>
  <c r="AM87" i="11"/>
  <c r="V85" i="11"/>
  <c r="W85" i="11"/>
  <c r="Y85" i="11" s="1"/>
  <c r="H86" i="11"/>
  <c r="I86" i="11"/>
  <c r="E86" i="11"/>
  <c r="AR85" i="11"/>
  <c r="AS85" i="11"/>
  <c r="AU85" i="11" s="1"/>
  <c r="AA30" i="10"/>
  <c r="D31" i="10"/>
  <c r="C9" i="14"/>
  <c r="AE30" i="10"/>
  <c r="AH30" i="10" s="1"/>
  <c r="AD30" i="10"/>
  <c r="D32" i="12"/>
  <c r="B33" i="12" s="1"/>
  <c r="C10" i="16"/>
  <c r="D32" i="11"/>
  <c r="C11" i="15" s="1"/>
  <c r="C10" i="15"/>
  <c r="H31" i="12"/>
  <c r="D10" i="16"/>
  <c r="AE31" i="12"/>
  <c r="AG31" i="12" s="1"/>
  <c r="J10" i="16"/>
  <c r="I31" i="12"/>
  <c r="K31" i="12" s="1"/>
  <c r="AP31" i="12"/>
  <c r="N10" i="16" s="1"/>
  <c r="M10" i="16"/>
  <c r="P31" i="12"/>
  <c r="G10" i="16"/>
  <c r="AA31" i="12"/>
  <c r="AA31" i="11"/>
  <c r="J10" i="15"/>
  <c r="AO31" i="11"/>
  <c r="M10" i="15"/>
  <c r="I31" i="11"/>
  <c r="K31" i="11" s="1"/>
  <c r="D10" i="15"/>
  <c r="AO30" i="10"/>
  <c r="H30" i="10"/>
  <c r="S30" i="10"/>
  <c r="AP30" i="10"/>
  <c r="AR30" i="10" s="1"/>
  <c r="I30" i="10"/>
  <c r="K30" i="10" s="1"/>
  <c r="T30" i="10"/>
  <c r="AL30" i="10"/>
  <c r="E30" i="10"/>
  <c r="P30" i="10"/>
  <c r="AL31" i="12"/>
  <c r="E31" i="12"/>
  <c r="S31" i="12"/>
  <c r="T31" i="12"/>
  <c r="H10" i="16" s="1"/>
  <c r="AD31" i="12"/>
  <c r="AO31" i="12"/>
  <c r="B32" i="11"/>
  <c r="H31" i="11"/>
  <c r="E31" i="11"/>
  <c r="B32" i="12"/>
  <c r="A11" i="16" s="1"/>
  <c r="T31" i="11"/>
  <c r="H10" i="15" s="1"/>
  <c r="P31" i="11"/>
  <c r="AE31" i="11"/>
  <c r="K10" i="15" s="1"/>
  <c r="AD31" i="11"/>
  <c r="S31" i="11"/>
  <c r="AP31" i="11"/>
  <c r="N10" i="15" s="1"/>
  <c r="AL31" i="11"/>
  <c r="B32" i="10"/>
  <c r="A11" i="14" s="1"/>
  <c r="B31" i="10"/>
  <c r="A10" i="14" s="1"/>
  <c r="F30" i="9"/>
  <c r="AK85" i="11" l="1"/>
  <c r="Z85" i="11"/>
  <c r="O85" i="11"/>
  <c r="AV85" i="11"/>
  <c r="E87" i="11"/>
  <c r="H87" i="11"/>
  <c r="I87" i="11"/>
  <c r="AS86" i="11"/>
  <c r="AU86" i="11" s="1"/>
  <c r="AR86" i="11"/>
  <c r="K86" i="11"/>
  <c r="L86" i="11"/>
  <c r="N86" i="11" s="1"/>
  <c r="O86" i="11" s="1"/>
  <c r="AP87" i="11"/>
  <c r="AL87" i="11"/>
  <c r="AO87" i="11"/>
  <c r="AA87" i="11"/>
  <c r="AD87" i="11"/>
  <c r="AE87" i="11"/>
  <c r="Q88" i="11"/>
  <c r="AM88" i="11"/>
  <c r="F88" i="11"/>
  <c r="AB88" i="11"/>
  <c r="T87" i="11"/>
  <c r="P87" i="11"/>
  <c r="S87" i="11"/>
  <c r="B89" i="11"/>
  <c r="D89" i="11"/>
  <c r="V86" i="11"/>
  <c r="Z86" i="11" s="1"/>
  <c r="W86" i="11"/>
  <c r="Y86" i="11" s="1"/>
  <c r="AG86" i="11"/>
  <c r="AH86" i="11"/>
  <c r="AJ86" i="11" s="1"/>
  <c r="AG30" i="10"/>
  <c r="B33" i="11"/>
  <c r="A12" i="15" s="1"/>
  <c r="K9" i="14"/>
  <c r="D32" i="10"/>
  <c r="C10" i="14"/>
  <c r="AB33" i="12"/>
  <c r="J12" i="16" s="1"/>
  <c r="A12" i="16"/>
  <c r="Q33" i="12"/>
  <c r="G12" i="16" s="1"/>
  <c r="D12" i="16"/>
  <c r="AM33" i="12"/>
  <c r="M12" i="16" s="1"/>
  <c r="D33" i="12"/>
  <c r="C11" i="16"/>
  <c r="D33" i="11"/>
  <c r="C12" i="15" s="1"/>
  <c r="AM32" i="11"/>
  <c r="M11" i="15" s="1"/>
  <c r="A11" i="15"/>
  <c r="AR31" i="12"/>
  <c r="AS31" i="12"/>
  <c r="AH31" i="12"/>
  <c r="K10" i="16"/>
  <c r="L31" i="12"/>
  <c r="E10" i="16"/>
  <c r="L31" i="11"/>
  <c r="E10" i="15"/>
  <c r="AS30" i="10"/>
  <c r="N9" i="14"/>
  <c r="L9" i="14"/>
  <c r="AJ30" i="10"/>
  <c r="W30" i="10"/>
  <c r="H9" i="14"/>
  <c r="V30" i="10"/>
  <c r="L30" i="10"/>
  <c r="E9" i="14"/>
  <c r="I30" i="9"/>
  <c r="D9" i="13"/>
  <c r="F32" i="11"/>
  <c r="D11" i="15" s="1"/>
  <c r="AB32" i="11"/>
  <c r="AD32" i="11" s="1"/>
  <c r="Q32" i="11"/>
  <c r="T32" i="11" s="1"/>
  <c r="H11" i="15" s="1"/>
  <c r="W31" i="12"/>
  <c r="V31" i="12"/>
  <c r="AB32" i="12"/>
  <c r="J11" i="16" s="1"/>
  <c r="D11" i="16"/>
  <c r="AM32" i="12"/>
  <c r="M11" i="16" s="1"/>
  <c r="Q32" i="12"/>
  <c r="G11" i="16" s="1"/>
  <c r="W31" i="11"/>
  <c r="V31" i="11"/>
  <c r="AH31" i="11"/>
  <c r="AG31" i="11"/>
  <c r="AS31" i="11"/>
  <c r="AR31" i="11"/>
  <c r="AM31" i="10"/>
  <c r="M10" i="14" s="1"/>
  <c r="Q31" i="10"/>
  <c r="G10" i="14" s="1"/>
  <c r="AB31" i="10"/>
  <c r="J10" i="14" s="1"/>
  <c r="F31" i="10"/>
  <c r="D10" i="14" s="1"/>
  <c r="AM32" i="10"/>
  <c r="M11" i="14" s="1"/>
  <c r="AB32" i="10"/>
  <c r="J11" i="14" s="1"/>
  <c r="Q32" i="10"/>
  <c r="G11" i="14" s="1"/>
  <c r="F32" i="10"/>
  <c r="D11" i="14" s="1"/>
  <c r="AN75" i="9"/>
  <c r="AV86" i="11" l="1"/>
  <c r="AK86" i="11"/>
  <c r="AE88" i="11"/>
  <c r="AA88" i="11"/>
  <c r="AD88" i="11"/>
  <c r="I88" i="11"/>
  <c r="E88" i="11"/>
  <c r="H88" i="11"/>
  <c r="AH87" i="11"/>
  <c r="AJ87" i="11" s="1"/>
  <c r="AK87" i="11" s="1"/>
  <c r="AG87" i="11"/>
  <c r="L87" i="11"/>
  <c r="N87" i="11" s="1"/>
  <c r="K87" i="11"/>
  <c r="D90" i="11"/>
  <c r="B90" i="11"/>
  <c r="W87" i="11"/>
  <c r="Y87" i="11" s="1"/>
  <c r="V87" i="11"/>
  <c r="Z87" i="11" s="1"/>
  <c r="AP88" i="11"/>
  <c r="AO88" i="11"/>
  <c r="AL88" i="11"/>
  <c r="O87" i="11"/>
  <c r="F89" i="11"/>
  <c r="Q89" i="11"/>
  <c r="AB89" i="11"/>
  <c r="AM89" i="11"/>
  <c r="T88" i="11"/>
  <c r="S88" i="11"/>
  <c r="P88" i="11"/>
  <c r="AS87" i="11"/>
  <c r="AU87" i="11" s="1"/>
  <c r="AR87" i="11"/>
  <c r="Q33" i="11"/>
  <c r="G12" i="15" s="1"/>
  <c r="AB33" i="11"/>
  <c r="J12" i="15" s="1"/>
  <c r="AK30" i="10"/>
  <c r="B34" i="11"/>
  <c r="A13" i="15" s="1"/>
  <c r="AM33" i="11"/>
  <c r="M12" i="15" s="1"/>
  <c r="F33" i="11"/>
  <c r="D12" i="15" s="1"/>
  <c r="AE32" i="11"/>
  <c r="K11" i="15" s="1"/>
  <c r="S33" i="12"/>
  <c r="T33" i="12"/>
  <c r="H12" i="16" s="1"/>
  <c r="D34" i="11"/>
  <c r="C13" i="15" s="1"/>
  <c r="I33" i="12"/>
  <c r="E12" i="16" s="1"/>
  <c r="C11" i="14"/>
  <c r="D33" i="10"/>
  <c r="B33" i="10"/>
  <c r="P33" i="12"/>
  <c r="AL32" i="11"/>
  <c r="I32" i="11"/>
  <c r="E11" i="15" s="1"/>
  <c r="AL33" i="12"/>
  <c r="AD33" i="12"/>
  <c r="C12" i="16"/>
  <c r="D34" i="12"/>
  <c r="B34" i="12"/>
  <c r="AE33" i="12"/>
  <c r="K12" i="16" s="1"/>
  <c r="E33" i="12"/>
  <c r="AP33" i="12"/>
  <c r="N12" i="16" s="1"/>
  <c r="AA33" i="12"/>
  <c r="H33" i="12"/>
  <c r="AO33" i="12"/>
  <c r="AP32" i="11"/>
  <c r="N11" i="15" s="1"/>
  <c r="AO32" i="11"/>
  <c r="Y31" i="12"/>
  <c r="Z31" i="12" s="1"/>
  <c r="I10" i="16"/>
  <c r="AU31" i="12"/>
  <c r="AV31" i="12" s="1"/>
  <c r="O10" i="16"/>
  <c r="AJ31" i="12"/>
  <c r="AK31" i="12" s="1"/>
  <c r="L10" i="16"/>
  <c r="N31" i="12"/>
  <c r="O31" i="12" s="1"/>
  <c r="F10" i="16"/>
  <c r="Y31" i="11"/>
  <c r="Z31" i="11" s="1"/>
  <c r="I10" i="15"/>
  <c r="AU31" i="11"/>
  <c r="AV31" i="11" s="1"/>
  <c r="O10" i="15"/>
  <c r="H32" i="11"/>
  <c r="E32" i="11"/>
  <c r="S32" i="11"/>
  <c r="G11" i="15"/>
  <c r="N31" i="11"/>
  <c r="O31" i="11" s="1"/>
  <c r="F10" i="15"/>
  <c r="AJ31" i="11"/>
  <c r="AK31" i="11" s="1"/>
  <c r="L10" i="15"/>
  <c r="AA32" i="11"/>
  <c r="J11" i="15"/>
  <c r="N30" i="10"/>
  <c r="O30" i="10" s="1"/>
  <c r="F9" i="14"/>
  <c r="AU30" i="10"/>
  <c r="AV30" i="10" s="1"/>
  <c r="O9" i="14"/>
  <c r="I9" i="14"/>
  <c r="Y30" i="10"/>
  <c r="Z30" i="10" s="1"/>
  <c r="L30" i="9"/>
  <c r="F9" i="13" s="1"/>
  <c r="E9" i="13"/>
  <c r="P32" i="11"/>
  <c r="I32" i="12"/>
  <c r="E11" i="16" s="1"/>
  <c r="H32" i="12"/>
  <c r="E32" i="12"/>
  <c r="AE32" i="12"/>
  <c r="K11" i="16" s="1"/>
  <c r="AA32" i="12"/>
  <c r="AD32" i="12"/>
  <c r="T32" i="12"/>
  <c r="H11" i="16" s="1"/>
  <c r="P32" i="12"/>
  <c r="S32" i="12"/>
  <c r="AP32" i="12"/>
  <c r="N11" i="16" s="1"/>
  <c r="AO32" i="12"/>
  <c r="AL32" i="12"/>
  <c r="W32" i="11"/>
  <c r="V32" i="11"/>
  <c r="S33" i="11"/>
  <c r="P33" i="11"/>
  <c r="AP33" i="11"/>
  <c r="N12" i="15" s="1"/>
  <c r="T32" i="10"/>
  <c r="H11" i="14" s="1"/>
  <c r="S32" i="10"/>
  <c r="P32" i="10"/>
  <c r="AP31" i="10"/>
  <c r="N10" i="14" s="1"/>
  <c r="AO31" i="10"/>
  <c r="AL31" i="10"/>
  <c r="AD32" i="10"/>
  <c r="AE32" i="10"/>
  <c r="K11" i="14" s="1"/>
  <c r="AA32" i="10"/>
  <c r="I31" i="10"/>
  <c r="E10" i="14" s="1"/>
  <c r="E31" i="10"/>
  <c r="H31" i="10"/>
  <c r="AO32" i="10"/>
  <c r="AL32" i="10"/>
  <c r="AP32" i="10"/>
  <c r="N11" i="14" s="1"/>
  <c r="AE31" i="10"/>
  <c r="K10" i="14" s="1"/>
  <c r="AD31" i="10"/>
  <c r="AA31" i="10"/>
  <c r="H32" i="10"/>
  <c r="I32" i="10"/>
  <c r="E11" i="14" s="1"/>
  <c r="E32" i="10"/>
  <c r="T31" i="10"/>
  <c r="H10" i="14" s="1"/>
  <c r="S31" i="10"/>
  <c r="P31" i="10"/>
  <c r="D30" i="9"/>
  <c r="C9" i="13" s="1"/>
  <c r="AT75" i="9"/>
  <c r="X75" i="9"/>
  <c r="AQ75" i="9"/>
  <c r="AI75" i="9"/>
  <c r="AF75" i="9"/>
  <c r="AC75" i="9"/>
  <c r="U75" i="9"/>
  <c r="R75" i="9"/>
  <c r="M75" i="9"/>
  <c r="J75" i="9"/>
  <c r="G75" i="9"/>
  <c r="AD33" i="11" l="1"/>
  <c r="AV87" i="11"/>
  <c r="AD89" i="11"/>
  <c r="AE89" i="11"/>
  <c r="AA89" i="11"/>
  <c r="P89" i="11"/>
  <c r="S89" i="11"/>
  <c r="T89" i="11"/>
  <c r="V88" i="11"/>
  <c r="W88" i="11"/>
  <c r="Y88" i="11" s="1"/>
  <c r="H89" i="11"/>
  <c r="I89" i="11"/>
  <c r="E89" i="11"/>
  <c r="F90" i="11"/>
  <c r="AB90" i="11"/>
  <c r="AM90" i="11"/>
  <c r="Q90" i="11"/>
  <c r="AG88" i="11"/>
  <c r="AH88" i="11"/>
  <c r="AJ88" i="11" s="1"/>
  <c r="AL89" i="11"/>
  <c r="AO89" i="11"/>
  <c r="AP89" i="11"/>
  <c r="AR88" i="11"/>
  <c r="AS88" i="11"/>
  <c r="AU88" i="11" s="1"/>
  <c r="B91" i="11"/>
  <c r="D91" i="11"/>
  <c r="K88" i="11"/>
  <c r="L88" i="11"/>
  <c r="N88" i="11" s="1"/>
  <c r="Q34" i="11"/>
  <c r="G13" i="15" s="1"/>
  <c r="AM34" i="11"/>
  <c r="M13" i="15" s="1"/>
  <c r="AB34" i="11"/>
  <c r="J13" i="15" s="1"/>
  <c r="AE33" i="11"/>
  <c r="K12" i="15" s="1"/>
  <c r="AA33" i="11"/>
  <c r="T33" i="11"/>
  <c r="H12" i="15" s="1"/>
  <c r="AO33" i="11"/>
  <c r="AL33" i="11"/>
  <c r="B35" i="11"/>
  <c r="A14" i="15" s="1"/>
  <c r="D35" i="11"/>
  <c r="C14" i="15" s="1"/>
  <c r="H33" i="11"/>
  <c r="I33" i="11"/>
  <c r="E12" i="15" s="1"/>
  <c r="AG32" i="11"/>
  <c r="AH32" i="11"/>
  <c r="AJ32" i="11" s="1"/>
  <c r="E33" i="11"/>
  <c r="F34" i="11"/>
  <c r="D13" i="15" s="1"/>
  <c r="V33" i="12"/>
  <c r="W33" i="12"/>
  <c r="I12" i="16" s="1"/>
  <c r="L33" i="12"/>
  <c r="F12" i="16" s="1"/>
  <c r="AS33" i="12"/>
  <c r="AU33" i="12" s="1"/>
  <c r="K33" i="12"/>
  <c r="A12" i="14"/>
  <c r="F33" i="10"/>
  <c r="AM33" i="10"/>
  <c r="Q33" i="10"/>
  <c r="AB33" i="10"/>
  <c r="C12" i="14"/>
  <c r="D34" i="10"/>
  <c r="B34" i="10"/>
  <c r="L32" i="11"/>
  <c r="N32" i="11" s="1"/>
  <c r="AS32" i="11"/>
  <c r="AU32" i="11" s="1"/>
  <c r="AR32" i="11"/>
  <c r="K32" i="11"/>
  <c r="AH33" i="12"/>
  <c r="AJ33" i="12" s="1"/>
  <c r="C13" i="16"/>
  <c r="B35" i="12"/>
  <c r="Q35" i="12" s="1"/>
  <c r="D35" i="12"/>
  <c r="AR33" i="12"/>
  <c r="AG33" i="12"/>
  <c r="A13" i="16"/>
  <c r="AM34" i="12"/>
  <c r="Q34" i="12"/>
  <c r="F34" i="12"/>
  <c r="AB34" i="12"/>
  <c r="Y32" i="11"/>
  <c r="Z32" i="11" s="1"/>
  <c r="I11" i="15"/>
  <c r="V32" i="12"/>
  <c r="W32" i="12"/>
  <c r="AR32" i="12"/>
  <c r="AS32" i="12"/>
  <c r="L32" i="12"/>
  <c r="K32" i="12"/>
  <c r="AH32" i="12"/>
  <c r="AG32" i="12"/>
  <c r="AR33" i="11"/>
  <c r="AS33" i="11"/>
  <c r="AP34" i="11"/>
  <c r="N13" i="15" s="1"/>
  <c r="AO34" i="11"/>
  <c r="AL34" i="11"/>
  <c r="P34" i="11"/>
  <c r="T34" i="11"/>
  <c r="H13" i="15" s="1"/>
  <c r="W33" i="11"/>
  <c r="V33" i="11"/>
  <c r="F35" i="11"/>
  <c r="D14" i="15" s="1"/>
  <c r="AE34" i="11"/>
  <c r="K13" i="15" s="1"/>
  <c r="B36" i="11"/>
  <c r="A15" i="15" s="1"/>
  <c r="AS31" i="10"/>
  <c r="AR31" i="10"/>
  <c r="AH32" i="10"/>
  <c r="AG32" i="10"/>
  <c r="AG31" i="10"/>
  <c r="AH31" i="10"/>
  <c r="V31" i="10"/>
  <c r="W31" i="10"/>
  <c r="L32" i="10"/>
  <c r="K32" i="10"/>
  <c r="AS32" i="10"/>
  <c r="AR32" i="10"/>
  <c r="K31" i="10"/>
  <c r="L31" i="10"/>
  <c r="W32" i="10"/>
  <c r="V32" i="10"/>
  <c r="AM30" i="9"/>
  <c r="AB30" i="9"/>
  <c r="Q30" i="9"/>
  <c r="O88" i="11" l="1"/>
  <c r="AV88" i="11"/>
  <c r="AD34" i="11"/>
  <c r="S34" i="11"/>
  <c r="AK88" i="11"/>
  <c r="Z88" i="11"/>
  <c r="D92" i="11"/>
  <c r="B92" i="11"/>
  <c r="AS89" i="11"/>
  <c r="AU89" i="11" s="1"/>
  <c r="AR89" i="11"/>
  <c r="I90" i="11"/>
  <c r="E90" i="11"/>
  <c r="H90" i="11"/>
  <c r="W89" i="11"/>
  <c r="Y89" i="11" s="1"/>
  <c r="V89" i="11"/>
  <c r="F91" i="11"/>
  <c r="Q91" i="11"/>
  <c r="AB91" i="11"/>
  <c r="AM91" i="11"/>
  <c r="T90" i="11"/>
  <c r="S90" i="11"/>
  <c r="P90" i="11"/>
  <c r="AP90" i="11"/>
  <c r="AO90" i="11"/>
  <c r="AL90" i="11"/>
  <c r="AH89" i="11"/>
  <c r="AJ89" i="11" s="1"/>
  <c r="AG89" i="11"/>
  <c r="AK89" i="11" s="1"/>
  <c r="AE90" i="11"/>
  <c r="AA90" i="11"/>
  <c r="AD90" i="11"/>
  <c r="L89" i="11"/>
  <c r="N89" i="11" s="1"/>
  <c r="K89" i="11"/>
  <c r="O89" i="11" s="1"/>
  <c r="AA34" i="11"/>
  <c r="AG33" i="11"/>
  <c r="Q35" i="11"/>
  <c r="G14" i="15" s="1"/>
  <c r="AM35" i="11"/>
  <c r="M14" i="15" s="1"/>
  <c r="AB35" i="11"/>
  <c r="J14" i="15" s="1"/>
  <c r="AH33" i="11"/>
  <c r="AJ33" i="11" s="1"/>
  <c r="AK33" i="11" s="1"/>
  <c r="D36" i="11"/>
  <c r="C15" i="15" s="1"/>
  <c r="L33" i="11"/>
  <c r="F12" i="15" s="1"/>
  <c r="L11" i="15"/>
  <c r="K33" i="11"/>
  <c r="H34" i="11"/>
  <c r="Y33" i="12"/>
  <c r="Z33" i="12" s="1"/>
  <c r="AK32" i="11"/>
  <c r="I34" i="11"/>
  <c r="E13" i="15" s="1"/>
  <c r="E34" i="11"/>
  <c r="N33" i="12"/>
  <c r="O33" i="12" s="1"/>
  <c r="O12" i="16"/>
  <c r="AV33" i="12"/>
  <c r="O32" i="11"/>
  <c r="A13" i="14"/>
  <c r="F34" i="10"/>
  <c r="Q34" i="10"/>
  <c r="AM34" i="10"/>
  <c r="AB34" i="10"/>
  <c r="G12" i="14"/>
  <c r="T33" i="10"/>
  <c r="S33" i="10"/>
  <c r="P33" i="10"/>
  <c r="C13" i="14"/>
  <c r="D35" i="10"/>
  <c r="B35" i="10"/>
  <c r="D12" i="14"/>
  <c r="I33" i="10"/>
  <c r="E33" i="10"/>
  <c r="H33" i="10"/>
  <c r="M12" i="14"/>
  <c r="AL33" i="10"/>
  <c r="AP33" i="10"/>
  <c r="AO33" i="10"/>
  <c r="J12" i="14"/>
  <c r="AA33" i="10"/>
  <c r="AD33" i="10"/>
  <c r="AE33" i="10"/>
  <c r="F11" i="15"/>
  <c r="O11" i="15"/>
  <c r="AV32" i="11"/>
  <c r="L12" i="16"/>
  <c r="J13" i="16"/>
  <c r="AE34" i="12"/>
  <c r="AD34" i="12"/>
  <c r="AA34" i="12"/>
  <c r="A14" i="16"/>
  <c r="AM35" i="12"/>
  <c r="AB35" i="12"/>
  <c r="F35" i="12"/>
  <c r="G13" i="16"/>
  <c r="T34" i="12"/>
  <c r="P34" i="12"/>
  <c r="S34" i="12"/>
  <c r="AK33" i="12"/>
  <c r="M13" i="16"/>
  <c r="AP34" i="12"/>
  <c r="AL34" i="12"/>
  <c r="AO34" i="12"/>
  <c r="C14" i="16"/>
  <c r="D36" i="12"/>
  <c r="B36" i="12"/>
  <c r="Q36" i="12" s="1"/>
  <c r="D13" i="16"/>
  <c r="I34" i="12"/>
  <c r="H34" i="12"/>
  <c r="E34" i="12"/>
  <c r="AJ32" i="12"/>
  <c r="AK32" i="12" s="1"/>
  <c r="L11" i="16"/>
  <c r="AU32" i="12"/>
  <c r="AV32" i="12" s="1"/>
  <c r="O11" i="16"/>
  <c r="N32" i="12"/>
  <c r="O32" i="12" s="1"/>
  <c r="F11" i="16"/>
  <c r="Y32" i="12"/>
  <c r="Z32" i="12" s="1"/>
  <c r="I11" i="16"/>
  <c r="AU33" i="11"/>
  <c r="AV33" i="11" s="1"/>
  <c r="O12" i="15"/>
  <c r="Y33" i="11"/>
  <c r="Z33" i="11" s="1"/>
  <c r="I12" i="15"/>
  <c r="N33" i="11"/>
  <c r="L12" i="15"/>
  <c r="N32" i="10"/>
  <c r="O32" i="10" s="1"/>
  <c r="F11" i="14"/>
  <c r="AJ31" i="10"/>
  <c r="AK31" i="10" s="1"/>
  <c r="L10" i="14"/>
  <c r="Y32" i="10"/>
  <c r="Z32" i="10" s="1"/>
  <c r="I11" i="14"/>
  <c r="AJ32" i="10"/>
  <c r="AK32" i="10" s="1"/>
  <c r="L11" i="14"/>
  <c r="AU31" i="10"/>
  <c r="AV31" i="10" s="1"/>
  <c r="O10" i="14"/>
  <c r="N31" i="10"/>
  <c r="O31" i="10" s="1"/>
  <c r="F10" i="14"/>
  <c r="AU32" i="10"/>
  <c r="AV32" i="10" s="1"/>
  <c r="O11" i="14"/>
  <c r="Y31" i="10"/>
  <c r="Z31" i="10" s="1"/>
  <c r="I10" i="14"/>
  <c r="T30" i="9"/>
  <c r="G9" i="13"/>
  <c r="AP30" i="9"/>
  <c r="M9" i="13"/>
  <c r="AE30" i="9"/>
  <c r="J9" i="13"/>
  <c r="AH34" i="11"/>
  <c r="AG34" i="11"/>
  <c r="AM36" i="11"/>
  <c r="M15" i="15" s="1"/>
  <c r="AB36" i="11"/>
  <c r="J15" i="15" s="1"/>
  <c r="Q36" i="11"/>
  <c r="G15" i="15" s="1"/>
  <c r="F36" i="11"/>
  <c r="D15" i="15" s="1"/>
  <c r="I35" i="11"/>
  <c r="E14" i="15" s="1"/>
  <c r="E35" i="11"/>
  <c r="H35" i="11"/>
  <c r="W34" i="11"/>
  <c r="V34" i="11"/>
  <c r="AS34" i="11"/>
  <c r="AR34" i="11"/>
  <c r="D37" i="11"/>
  <c r="C16" i="15" s="1"/>
  <c r="B37" i="11"/>
  <c r="A16" i="15" s="1"/>
  <c r="S35" i="11"/>
  <c r="P35" i="11"/>
  <c r="AE35" i="11"/>
  <c r="K14" i="15" s="1"/>
  <c r="P30" i="9"/>
  <c r="E30" i="9"/>
  <c r="AA30" i="9"/>
  <c r="AL30" i="9"/>
  <c r="AS27" i="9"/>
  <c r="O6" i="13" s="1"/>
  <c r="AP27" i="9"/>
  <c r="N6" i="13" s="1"/>
  <c r="AO30" i="9"/>
  <c r="Z89" i="11" l="1"/>
  <c r="AV89" i="11"/>
  <c r="AR90" i="11"/>
  <c r="AS90" i="11"/>
  <c r="AU90" i="11" s="1"/>
  <c r="V90" i="11"/>
  <c r="W90" i="11"/>
  <c r="Y90" i="11" s="1"/>
  <c r="S91" i="11"/>
  <c r="T91" i="11"/>
  <c r="P91" i="11"/>
  <c r="I91" i="11"/>
  <c r="E91" i="11"/>
  <c r="H91" i="11"/>
  <c r="AO91" i="11"/>
  <c r="AP91" i="11"/>
  <c r="AL91" i="11"/>
  <c r="F92" i="11"/>
  <c r="Q92" i="11"/>
  <c r="AB92" i="11"/>
  <c r="AM92" i="11"/>
  <c r="AH90" i="11"/>
  <c r="AJ90" i="11" s="1"/>
  <c r="AK90" i="11" s="1"/>
  <c r="AG90" i="11"/>
  <c r="AA91" i="11"/>
  <c r="AE91" i="11"/>
  <c r="AD91" i="11"/>
  <c r="L90" i="11"/>
  <c r="N90" i="11" s="1"/>
  <c r="K90" i="11"/>
  <c r="B93" i="11"/>
  <c r="D93" i="11"/>
  <c r="T35" i="11"/>
  <c r="H14" i="15" s="1"/>
  <c r="AO35" i="11"/>
  <c r="AL35" i="11"/>
  <c r="AP35" i="11"/>
  <c r="N14" i="15" s="1"/>
  <c r="AD35" i="11"/>
  <c r="AA35" i="11"/>
  <c r="K34" i="11"/>
  <c r="L34" i="11"/>
  <c r="F13" i="15" s="1"/>
  <c r="O33" i="11"/>
  <c r="H12" i="14"/>
  <c r="V33" i="10"/>
  <c r="W33" i="10"/>
  <c r="K12" i="14"/>
  <c r="AH33" i="10"/>
  <c r="AG33" i="10"/>
  <c r="A14" i="14"/>
  <c r="Q35" i="10"/>
  <c r="AM35" i="10"/>
  <c r="AB35" i="10"/>
  <c r="F35" i="10"/>
  <c r="M13" i="14"/>
  <c r="AP34" i="10"/>
  <c r="AO34" i="10"/>
  <c r="AL34" i="10"/>
  <c r="G13" i="14"/>
  <c r="P34" i="10"/>
  <c r="T34" i="10"/>
  <c r="S34" i="10"/>
  <c r="E12" i="14"/>
  <c r="L33" i="10"/>
  <c r="K33" i="10"/>
  <c r="D13" i="14"/>
  <c r="I34" i="10"/>
  <c r="H34" i="10"/>
  <c r="E34" i="10"/>
  <c r="N12" i="14"/>
  <c r="AS33" i="10"/>
  <c r="AR33" i="10"/>
  <c r="C14" i="14"/>
  <c r="B36" i="10"/>
  <c r="D36" i="10"/>
  <c r="J13" i="14"/>
  <c r="AA34" i="10"/>
  <c r="AD34" i="10"/>
  <c r="AE34" i="10"/>
  <c r="M14" i="16"/>
  <c r="AL35" i="12"/>
  <c r="AP35" i="12"/>
  <c r="AO35" i="12"/>
  <c r="K13" i="16"/>
  <c r="AH34" i="12"/>
  <c r="AG34" i="12"/>
  <c r="A15" i="16"/>
  <c r="AB36" i="12"/>
  <c r="AM36" i="12"/>
  <c r="F36" i="12"/>
  <c r="C15" i="16"/>
  <c r="B37" i="12"/>
  <c r="D37" i="12"/>
  <c r="N13" i="16"/>
  <c r="AR34" i="12"/>
  <c r="AS34" i="12"/>
  <c r="G14" i="16"/>
  <c r="S35" i="12"/>
  <c r="T35" i="12"/>
  <c r="P35" i="12"/>
  <c r="E13" i="16"/>
  <c r="K34" i="12"/>
  <c r="L34" i="12"/>
  <c r="H13" i="16"/>
  <c r="W34" i="12"/>
  <c r="V34" i="12"/>
  <c r="J14" i="16"/>
  <c r="AE35" i="12"/>
  <c r="AD35" i="12"/>
  <c r="AA35" i="12"/>
  <c r="D14" i="16"/>
  <c r="E35" i="12"/>
  <c r="I35" i="12"/>
  <c r="H35" i="12"/>
  <c r="AJ34" i="11"/>
  <c r="AK34" i="11" s="1"/>
  <c r="L13" i="15"/>
  <c r="Y34" i="11"/>
  <c r="Z34" i="11" s="1"/>
  <c r="I13" i="15"/>
  <c r="AU34" i="11"/>
  <c r="AV34" i="11" s="1"/>
  <c r="O13" i="15"/>
  <c r="AS30" i="9"/>
  <c r="N9" i="13"/>
  <c r="AH30" i="9"/>
  <c r="L9" i="13" s="1"/>
  <c r="K9" i="13"/>
  <c r="W30" i="9"/>
  <c r="I9" i="13" s="1"/>
  <c r="H9" i="13"/>
  <c r="W35" i="11"/>
  <c r="AH35" i="11"/>
  <c r="AG35" i="11"/>
  <c r="AB37" i="11"/>
  <c r="J16" i="15" s="1"/>
  <c r="F37" i="11"/>
  <c r="D16" i="15" s="1"/>
  <c r="Q37" i="11"/>
  <c r="G16" i="15" s="1"/>
  <c r="AM37" i="11"/>
  <c r="M16" i="15" s="1"/>
  <c r="AE36" i="11"/>
  <c r="K15" i="15" s="1"/>
  <c r="AD36" i="11"/>
  <c r="AA36" i="11"/>
  <c r="D38" i="11"/>
  <c r="C17" i="15" s="1"/>
  <c r="B38" i="11"/>
  <c r="A17" i="15" s="1"/>
  <c r="AL36" i="11"/>
  <c r="AO36" i="11"/>
  <c r="AP36" i="11"/>
  <c r="N15" i="15" s="1"/>
  <c r="I36" i="11"/>
  <c r="E15" i="15" s="1"/>
  <c r="H36" i="11"/>
  <c r="E36" i="11"/>
  <c r="P36" i="11"/>
  <c r="T36" i="11"/>
  <c r="H15" i="15" s="1"/>
  <c r="S36" i="11"/>
  <c r="L35" i="11"/>
  <c r="K35" i="11"/>
  <c r="AR30" i="9"/>
  <c r="F7" i="13"/>
  <c r="I28" i="9"/>
  <c r="E7" i="13" s="1"/>
  <c r="F28" i="9"/>
  <c r="D7" i="13" s="1"/>
  <c r="AV90" i="11" l="1"/>
  <c r="O90" i="11"/>
  <c r="Z90" i="11"/>
  <c r="H92" i="11"/>
  <c r="I92" i="11"/>
  <c r="E92" i="11"/>
  <c r="AO92" i="11"/>
  <c r="AP92" i="11"/>
  <c r="AL92" i="11"/>
  <c r="B94" i="11"/>
  <c r="D94" i="11"/>
  <c r="AD92" i="11"/>
  <c r="AE92" i="11"/>
  <c r="AA92" i="11"/>
  <c r="AS91" i="11"/>
  <c r="AU91" i="11" s="1"/>
  <c r="AR91" i="11"/>
  <c r="W91" i="11"/>
  <c r="Y91" i="11" s="1"/>
  <c r="V91" i="11"/>
  <c r="F93" i="11"/>
  <c r="Q93" i="11"/>
  <c r="AB93" i="11"/>
  <c r="AM93" i="11"/>
  <c r="AH91" i="11"/>
  <c r="AJ91" i="11" s="1"/>
  <c r="AG91" i="11"/>
  <c r="AK91" i="11" s="1"/>
  <c r="S92" i="11"/>
  <c r="T92" i="11"/>
  <c r="P92" i="11"/>
  <c r="AV91" i="11"/>
  <c r="L91" i="11"/>
  <c r="N91" i="11" s="1"/>
  <c r="K91" i="11"/>
  <c r="AS35" i="11"/>
  <c r="AU35" i="11" s="1"/>
  <c r="V35" i="11"/>
  <c r="AR35" i="11"/>
  <c r="N34" i="11"/>
  <c r="O34" i="11" s="1"/>
  <c r="A15" i="14"/>
  <c r="AM36" i="10"/>
  <c r="AB36" i="10"/>
  <c r="Q36" i="10"/>
  <c r="F36" i="10"/>
  <c r="K13" i="14"/>
  <c r="AG34" i="10"/>
  <c r="AH34" i="10"/>
  <c r="C15" i="14"/>
  <c r="D37" i="10"/>
  <c r="B37" i="10"/>
  <c r="O12" i="14"/>
  <c r="AU33" i="10"/>
  <c r="AV33" i="10" s="1"/>
  <c r="E13" i="14"/>
  <c r="L34" i="10"/>
  <c r="K34" i="10"/>
  <c r="G14" i="14"/>
  <c r="P35" i="10"/>
  <c r="T35" i="10"/>
  <c r="S35" i="10"/>
  <c r="Y33" i="10"/>
  <c r="Z33" i="10" s="1"/>
  <c r="I12" i="14"/>
  <c r="H13" i="14"/>
  <c r="W34" i="10"/>
  <c r="V34" i="10"/>
  <c r="J14" i="14"/>
  <c r="AD35" i="10"/>
  <c r="AE35" i="10"/>
  <c r="AA35" i="10"/>
  <c r="D14" i="14"/>
  <c r="I35" i="10"/>
  <c r="E35" i="10"/>
  <c r="H35" i="10"/>
  <c r="N33" i="10"/>
  <c r="O33" i="10" s="1"/>
  <c r="F12" i="14"/>
  <c r="N13" i="14"/>
  <c r="AS34" i="10"/>
  <c r="AR34" i="10"/>
  <c r="M14" i="14"/>
  <c r="AO35" i="10"/>
  <c r="AL35" i="10"/>
  <c r="AP35" i="10"/>
  <c r="L12" i="14"/>
  <c r="AJ33" i="10"/>
  <c r="AK33" i="10" s="1"/>
  <c r="K14" i="16"/>
  <c r="AG35" i="12"/>
  <c r="AH35" i="12"/>
  <c r="AU34" i="12"/>
  <c r="AV34" i="12" s="1"/>
  <c r="O13" i="16"/>
  <c r="A16" i="16"/>
  <c r="AB37" i="12"/>
  <c r="Q37" i="12"/>
  <c r="P37" i="12" s="1"/>
  <c r="F37" i="12"/>
  <c r="AM37" i="12"/>
  <c r="M15" i="16"/>
  <c r="AL36" i="12"/>
  <c r="AP36" i="12"/>
  <c r="AO36" i="12"/>
  <c r="AJ34" i="12"/>
  <c r="AK34" i="12" s="1"/>
  <c r="L13" i="16"/>
  <c r="H14" i="16"/>
  <c r="W35" i="12"/>
  <c r="V35" i="12"/>
  <c r="J15" i="16"/>
  <c r="AA36" i="12"/>
  <c r="AD36" i="12"/>
  <c r="AE36" i="12"/>
  <c r="D15" i="16"/>
  <c r="I36" i="12"/>
  <c r="H36" i="12"/>
  <c r="E36" i="12"/>
  <c r="E14" i="16"/>
  <c r="L35" i="12"/>
  <c r="K35" i="12"/>
  <c r="I13" i="16"/>
  <c r="Y34" i="12"/>
  <c r="Z34" i="12" s="1"/>
  <c r="C16" i="16"/>
  <c r="D38" i="12"/>
  <c r="B38" i="12"/>
  <c r="G15" i="16"/>
  <c r="P36" i="12"/>
  <c r="T36" i="12"/>
  <c r="S36" i="12"/>
  <c r="N14" i="16"/>
  <c r="AS35" i="12"/>
  <c r="AR35" i="12"/>
  <c r="F13" i="16"/>
  <c r="N34" i="12"/>
  <c r="O34" i="12" s="1"/>
  <c r="AJ35" i="11"/>
  <c r="AK35" i="11" s="1"/>
  <c r="L14" i="15"/>
  <c r="N35" i="11"/>
  <c r="O35" i="11" s="1"/>
  <c r="F14" i="15"/>
  <c r="Y35" i="11"/>
  <c r="I14" i="15"/>
  <c r="O9" i="13"/>
  <c r="AU30" i="9"/>
  <c r="AV30" i="9" s="1"/>
  <c r="W36" i="11"/>
  <c r="V36" i="11"/>
  <c r="AM38" i="11"/>
  <c r="M17" i="15" s="1"/>
  <c r="AB38" i="11"/>
  <c r="J17" i="15" s="1"/>
  <c r="Q38" i="11"/>
  <c r="G17" i="15" s="1"/>
  <c r="F38" i="11"/>
  <c r="D17" i="15" s="1"/>
  <c r="AE37" i="11"/>
  <c r="K16" i="15" s="1"/>
  <c r="AD37" i="11"/>
  <c r="AA37" i="11"/>
  <c r="AP37" i="11"/>
  <c r="N16" i="15" s="1"/>
  <c r="AL37" i="11"/>
  <c r="AO37" i="11"/>
  <c r="AH36" i="11"/>
  <c r="AG36" i="11"/>
  <c r="T37" i="11"/>
  <c r="H16" i="15" s="1"/>
  <c r="P37" i="11"/>
  <c r="S37" i="11"/>
  <c r="L36" i="11"/>
  <c r="K36" i="11"/>
  <c r="AS36" i="11"/>
  <c r="AR36" i="11"/>
  <c r="D39" i="11"/>
  <c r="C18" i="15" s="1"/>
  <c r="B39" i="11"/>
  <c r="A18" i="15" s="1"/>
  <c r="I37" i="11"/>
  <c r="E16" i="15" s="1"/>
  <c r="H37" i="11"/>
  <c r="E37" i="11"/>
  <c r="AH27" i="9"/>
  <c r="L6" i="13" s="1"/>
  <c r="AE27" i="9"/>
  <c r="K6" i="13" s="1"/>
  <c r="W27" i="9"/>
  <c r="I6" i="13" s="1"/>
  <c r="T27" i="9"/>
  <c r="H6" i="13" s="1"/>
  <c r="L27" i="9"/>
  <c r="F6" i="13" s="1"/>
  <c r="I27" i="9"/>
  <c r="E6" i="13" s="1"/>
  <c r="AV35" i="11" l="1"/>
  <c r="O91" i="11"/>
  <c r="Z91" i="11"/>
  <c r="O14" i="15"/>
  <c r="Z35" i="11"/>
  <c r="AA93" i="11"/>
  <c r="AE93" i="11"/>
  <c r="AD93" i="11"/>
  <c r="AH92" i="11"/>
  <c r="AJ92" i="11" s="1"/>
  <c r="AG92" i="11"/>
  <c r="F94" i="11"/>
  <c r="Q94" i="11"/>
  <c r="AB94" i="11"/>
  <c r="AM94" i="11"/>
  <c r="P93" i="11"/>
  <c r="T93" i="11"/>
  <c r="S93" i="11"/>
  <c r="E93" i="11"/>
  <c r="I93" i="11"/>
  <c r="H93" i="11"/>
  <c r="L92" i="11"/>
  <c r="N92" i="11" s="1"/>
  <c r="K92" i="11"/>
  <c r="V92" i="11"/>
  <c r="W92" i="11"/>
  <c r="Y92" i="11" s="1"/>
  <c r="AL93" i="11"/>
  <c r="AP93" i="11"/>
  <c r="AO93" i="11"/>
  <c r="D95" i="11"/>
  <c r="B95" i="11"/>
  <c r="AS92" i="11"/>
  <c r="AU92" i="11" s="1"/>
  <c r="AR92" i="11"/>
  <c r="AV92" i="11" s="1"/>
  <c r="AU34" i="10"/>
  <c r="AV34" i="10" s="1"/>
  <c r="O13" i="14"/>
  <c r="H14" i="14"/>
  <c r="V35" i="10"/>
  <c r="W35" i="10"/>
  <c r="F13" i="14"/>
  <c r="N34" i="10"/>
  <c r="O34" i="10" s="1"/>
  <c r="A16" i="14"/>
  <c r="Q37" i="10"/>
  <c r="AM37" i="10"/>
  <c r="AB37" i="10"/>
  <c r="F37" i="10"/>
  <c r="J15" i="14"/>
  <c r="AA36" i="10"/>
  <c r="AE36" i="10"/>
  <c r="AD36" i="10"/>
  <c r="C16" i="14"/>
  <c r="D38" i="10"/>
  <c r="B38" i="10"/>
  <c r="M15" i="14"/>
  <c r="AO36" i="10"/>
  <c r="AP36" i="10"/>
  <c r="AL36" i="10"/>
  <c r="D15" i="14"/>
  <c r="E36" i="10"/>
  <c r="H36" i="10"/>
  <c r="I36" i="10"/>
  <c r="N14" i="14"/>
  <c r="AR35" i="10"/>
  <c r="AS35" i="10"/>
  <c r="E14" i="14"/>
  <c r="K35" i="10"/>
  <c r="L35" i="10"/>
  <c r="K14" i="14"/>
  <c r="AH35" i="10"/>
  <c r="AG35" i="10"/>
  <c r="I13" i="14"/>
  <c r="Y34" i="10"/>
  <c r="Z34" i="10" s="1"/>
  <c r="L13" i="14"/>
  <c r="AJ34" i="10"/>
  <c r="AK34" i="10" s="1"/>
  <c r="G15" i="14"/>
  <c r="T36" i="10"/>
  <c r="P36" i="10"/>
  <c r="S36" i="10"/>
  <c r="N35" i="12"/>
  <c r="O35" i="12" s="1"/>
  <c r="F14" i="16"/>
  <c r="Y35" i="12"/>
  <c r="Z35" i="12" s="1"/>
  <c r="I14" i="16"/>
  <c r="M16" i="16"/>
  <c r="AO37" i="12"/>
  <c r="AL37" i="12"/>
  <c r="AP37" i="12"/>
  <c r="A17" i="16"/>
  <c r="AM38" i="12"/>
  <c r="AB38" i="12"/>
  <c r="Q38" i="12"/>
  <c r="F38" i="12"/>
  <c r="G16" i="16"/>
  <c r="S37" i="12"/>
  <c r="T37" i="12"/>
  <c r="H15" i="16"/>
  <c r="V36" i="12"/>
  <c r="W36" i="12"/>
  <c r="C17" i="16"/>
  <c r="D39" i="12"/>
  <c r="B39" i="12"/>
  <c r="AB39" i="12" s="1"/>
  <c r="AA39" i="12" s="1"/>
  <c r="K15" i="16"/>
  <c r="AG36" i="12"/>
  <c r="AH36" i="12"/>
  <c r="J16" i="16"/>
  <c r="AD37" i="12"/>
  <c r="AE37" i="12"/>
  <c r="AA37" i="12"/>
  <c r="AJ35" i="12"/>
  <c r="AK35" i="12" s="1"/>
  <c r="L14" i="16"/>
  <c r="AU35" i="12"/>
  <c r="AV35" i="12" s="1"/>
  <c r="O14" i="16"/>
  <c r="E15" i="16"/>
  <c r="K36" i="12"/>
  <c r="L36" i="12"/>
  <c r="N15" i="16"/>
  <c r="AR36" i="12"/>
  <c r="AS36" i="12"/>
  <c r="D16" i="16"/>
  <c r="H37" i="12"/>
  <c r="E37" i="12"/>
  <c r="I37" i="12"/>
  <c r="N36" i="11"/>
  <c r="O36" i="11" s="1"/>
  <c r="F15" i="15"/>
  <c r="AJ36" i="11"/>
  <c r="AK36" i="11" s="1"/>
  <c r="L15" i="15"/>
  <c r="Y36" i="11"/>
  <c r="Z36" i="11" s="1"/>
  <c r="I15" i="15"/>
  <c r="AU36" i="11"/>
  <c r="AV36" i="11" s="1"/>
  <c r="O15" i="15"/>
  <c r="W37" i="11"/>
  <c r="V37" i="11"/>
  <c r="E38" i="11"/>
  <c r="H38" i="11"/>
  <c r="I38" i="11"/>
  <c r="E17" i="15" s="1"/>
  <c r="B40" i="11"/>
  <c r="A19" i="15" s="1"/>
  <c r="D40" i="11"/>
  <c r="C19" i="15" s="1"/>
  <c r="AS37" i="11"/>
  <c r="AR37" i="11"/>
  <c r="AG37" i="11"/>
  <c r="AH37" i="11"/>
  <c r="AA38" i="11"/>
  <c r="AD38" i="11"/>
  <c r="AE38" i="11"/>
  <c r="K17" i="15" s="1"/>
  <c r="L37" i="11"/>
  <c r="K37" i="11"/>
  <c r="AP38" i="11"/>
  <c r="N17" i="15" s="1"/>
  <c r="AO38" i="11"/>
  <c r="AL38" i="11"/>
  <c r="AM39" i="11"/>
  <c r="M18" i="15" s="1"/>
  <c r="Q39" i="11"/>
  <c r="G18" i="15" s="1"/>
  <c r="F39" i="11"/>
  <c r="D18" i="15" s="1"/>
  <c r="AB39" i="11"/>
  <c r="J18" i="15" s="1"/>
  <c r="T38" i="11"/>
  <c r="H17" i="15" s="1"/>
  <c r="S38" i="11"/>
  <c r="P38" i="11"/>
  <c r="AJ30" i="9"/>
  <c r="AG30" i="9"/>
  <c r="AD30" i="9"/>
  <c r="S30" i="9"/>
  <c r="V30" i="9"/>
  <c r="Z92" i="11" l="1"/>
  <c r="O92" i="11"/>
  <c r="AK92" i="11"/>
  <c r="AR93" i="11"/>
  <c r="AV93" i="11" s="1"/>
  <c r="AS93" i="11"/>
  <c r="AU93" i="11" s="1"/>
  <c r="S94" i="11"/>
  <c r="T94" i="11"/>
  <c r="P94" i="11"/>
  <c r="F95" i="11"/>
  <c r="Q95" i="11"/>
  <c r="AB95" i="11"/>
  <c r="AM95" i="11"/>
  <c r="H94" i="11"/>
  <c r="I94" i="11"/>
  <c r="E94" i="11"/>
  <c r="AG93" i="11"/>
  <c r="AH93" i="11"/>
  <c r="AJ93" i="11" s="1"/>
  <c r="AO94" i="11"/>
  <c r="AP94" i="11"/>
  <c r="AL94" i="11"/>
  <c r="K93" i="11"/>
  <c r="O93" i="11" s="1"/>
  <c r="L93" i="11"/>
  <c r="N93" i="11" s="1"/>
  <c r="V93" i="11"/>
  <c r="W93" i="11"/>
  <c r="Y93" i="11" s="1"/>
  <c r="AD94" i="11"/>
  <c r="AE94" i="11"/>
  <c r="AA94" i="11"/>
  <c r="L14" i="14"/>
  <c r="AJ35" i="10"/>
  <c r="AK35" i="10" s="1"/>
  <c r="E15" i="14"/>
  <c r="K36" i="10"/>
  <c r="L36" i="10"/>
  <c r="A17" i="14"/>
  <c r="AM38" i="10"/>
  <c r="Q38" i="10"/>
  <c r="AB38" i="10"/>
  <c r="F38" i="10"/>
  <c r="K15" i="14"/>
  <c r="AH36" i="10"/>
  <c r="AG36" i="10"/>
  <c r="J16" i="14"/>
  <c r="AD37" i="10"/>
  <c r="AA37" i="10"/>
  <c r="AE37" i="10"/>
  <c r="AU35" i="10"/>
  <c r="AV35" i="10" s="1"/>
  <c r="O14" i="14"/>
  <c r="N15" i="14"/>
  <c r="AS36" i="10"/>
  <c r="AR36" i="10"/>
  <c r="C17" i="14"/>
  <c r="B39" i="10"/>
  <c r="D39" i="10"/>
  <c r="M16" i="14"/>
  <c r="AL37" i="10"/>
  <c r="AO37" i="10"/>
  <c r="AP37" i="10"/>
  <c r="F14" i="14"/>
  <c r="N35" i="10"/>
  <c r="O35" i="10" s="1"/>
  <c r="G16" i="14"/>
  <c r="S37" i="10"/>
  <c r="P37" i="10"/>
  <c r="T37" i="10"/>
  <c r="Y35" i="10"/>
  <c r="Z35" i="10" s="1"/>
  <c r="I14" i="14"/>
  <c r="H15" i="14"/>
  <c r="V36" i="10"/>
  <c r="W36" i="10"/>
  <c r="D16" i="14"/>
  <c r="H37" i="10"/>
  <c r="I37" i="10"/>
  <c r="E37" i="10"/>
  <c r="K16" i="16"/>
  <c r="AG37" i="12"/>
  <c r="AH37" i="12"/>
  <c r="M17" i="16"/>
  <c r="AL38" i="12"/>
  <c r="AP38" i="12"/>
  <c r="AO38" i="12"/>
  <c r="E16" i="16"/>
  <c r="L37" i="12"/>
  <c r="K37" i="12"/>
  <c r="O15" i="16"/>
  <c r="AU36" i="12"/>
  <c r="AV36" i="12" s="1"/>
  <c r="H16" i="16"/>
  <c r="W37" i="12"/>
  <c r="V37" i="12"/>
  <c r="D17" i="16"/>
  <c r="I38" i="12"/>
  <c r="H38" i="12"/>
  <c r="E38" i="12"/>
  <c r="A18" i="16"/>
  <c r="Q39" i="12"/>
  <c r="F39" i="12"/>
  <c r="AM39" i="12"/>
  <c r="G17" i="16"/>
  <c r="P38" i="12"/>
  <c r="T38" i="12"/>
  <c r="S38" i="12"/>
  <c r="N16" i="16"/>
  <c r="AS37" i="12"/>
  <c r="AR37" i="12"/>
  <c r="L15" i="16"/>
  <c r="AJ36" i="12"/>
  <c r="AK36" i="12" s="1"/>
  <c r="C18" i="16"/>
  <c r="D40" i="12"/>
  <c r="B40" i="12"/>
  <c r="J17" i="16"/>
  <c r="AA38" i="12"/>
  <c r="AE38" i="12"/>
  <c r="AD38" i="12"/>
  <c r="N36" i="12"/>
  <c r="O36" i="12" s="1"/>
  <c r="F15" i="16"/>
  <c r="Y36" i="12"/>
  <c r="Z36" i="12" s="1"/>
  <c r="I15" i="16"/>
  <c r="N37" i="11"/>
  <c r="O37" i="11" s="1"/>
  <c r="F16" i="15"/>
  <c r="Y37" i="11"/>
  <c r="Z37" i="11" s="1"/>
  <c r="I16" i="15"/>
  <c r="AU37" i="11"/>
  <c r="AV37" i="11" s="1"/>
  <c r="O16" i="15"/>
  <c r="AJ37" i="11"/>
  <c r="AK37" i="11" s="1"/>
  <c r="L16" i="15"/>
  <c r="AS38" i="11"/>
  <c r="AR38" i="11"/>
  <c r="AH38" i="11"/>
  <c r="AG38" i="11"/>
  <c r="L38" i="11"/>
  <c r="K38" i="11"/>
  <c r="W38" i="11"/>
  <c r="V38" i="11"/>
  <c r="AP39" i="11"/>
  <c r="N18" i="15" s="1"/>
  <c r="AL39" i="11"/>
  <c r="AO39" i="11"/>
  <c r="T39" i="11"/>
  <c r="H18" i="15" s="1"/>
  <c r="P39" i="11"/>
  <c r="S39" i="11"/>
  <c r="AE39" i="11"/>
  <c r="K18" i="15" s="1"/>
  <c r="AD39" i="11"/>
  <c r="AA39" i="11"/>
  <c r="D41" i="11"/>
  <c r="C20" i="15" s="1"/>
  <c r="B41" i="11"/>
  <c r="A20" i="15" s="1"/>
  <c r="I39" i="11"/>
  <c r="E18" i="15" s="1"/>
  <c r="H39" i="11"/>
  <c r="E39" i="11"/>
  <c r="AM40" i="11"/>
  <c r="M19" i="15" s="1"/>
  <c r="AB40" i="11"/>
  <c r="J19" i="15" s="1"/>
  <c r="Q40" i="11"/>
  <c r="G19" i="15" s="1"/>
  <c r="F40" i="11"/>
  <c r="D19" i="15" s="1"/>
  <c r="AK30" i="9"/>
  <c r="Y30" i="9"/>
  <c r="Z30" i="9" s="1"/>
  <c r="Z93" i="11" l="1"/>
  <c r="AK93" i="11"/>
  <c r="K94" i="11"/>
  <c r="L94" i="11"/>
  <c r="N94" i="11" s="1"/>
  <c r="P95" i="11"/>
  <c r="S95" i="11"/>
  <c r="T95" i="11"/>
  <c r="V94" i="11"/>
  <c r="Z94" i="11" s="1"/>
  <c r="W94" i="11"/>
  <c r="Y94" i="11" s="1"/>
  <c r="AG94" i="11"/>
  <c r="AH94" i="11"/>
  <c r="AJ94" i="11" s="1"/>
  <c r="AR94" i="11"/>
  <c r="AS94" i="11"/>
  <c r="AU94" i="11" s="1"/>
  <c r="E95" i="11"/>
  <c r="H95" i="11"/>
  <c r="I95" i="11"/>
  <c r="AK94" i="11"/>
  <c r="AL95" i="11"/>
  <c r="AO95" i="11"/>
  <c r="AP95" i="11"/>
  <c r="AA95" i="11"/>
  <c r="AD95" i="11"/>
  <c r="AE95" i="11"/>
  <c r="I15" i="14"/>
  <c r="Y36" i="10"/>
  <c r="Z36" i="10" s="1"/>
  <c r="H16" i="14"/>
  <c r="V37" i="10"/>
  <c r="W37" i="10"/>
  <c r="M17" i="14"/>
  <c r="AL38" i="10"/>
  <c r="AO38" i="10"/>
  <c r="AP38" i="10"/>
  <c r="D17" i="14"/>
  <c r="H38" i="10"/>
  <c r="E38" i="10"/>
  <c r="I38" i="10"/>
  <c r="N16" i="14"/>
  <c r="AS37" i="10"/>
  <c r="AR37" i="10"/>
  <c r="C18" i="14"/>
  <c r="D40" i="10"/>
  <c r="B40" i="10"/>
  <c r="O15" i="14"/>
  <c r="AU36" i="10"/>
  <c r="AV36" i="10" s="1"/>
  <c r="K16" i="14"/>
  <c r="AG37" i="10"/>
  <c r="AH37" i="10"/>
  <c r="J17" i="14"/>
  <c r="AA38" i="10"/>
  <c r="AE38" i="10"/>
  <c r="AD38" i="10"/>
  <c r="N36" i="10"/>
  <c r="O36" i="10" s="1"/>
  <c r="F15" i="14"/>
  <c r="E16" i="14"/>
  <c r="L37" i="10"/>
  <c r="K37" i="10"/>
  <c r="A18" i="14"/>
  <c r="Q39" i="10"/>
  <c r="AM39" i="10"/>
  <c r="AB39" i="10"/>
  <c r="F39" i="10"/>
  <c r="L15" i="14"/>
  <c r="AJ36" i="10"/>
  <c r="AK36" i="10" s="1"/>
  <c r="G17" i="14"/>
  <c r="P38" i="10"/>
  <c r="T38" i="10"/>
  <c r="S38" i="10"/>
  <c r="G18" i="16"/>
  <c r="S39" i="12"/>
  <c r="T39" i="12"/>
  <c r="P39" i="12"/>
  <c r="E17" i="16"/>
  <c r="L38" i="12"/>
  <c r="K38" i="12"/>
  <c r="K17" i="16"/>
  <c r="AH38" i="12"/>
  <c r="AG38" i="12"/>
  <c r="C19" i="16"/>
  <c r="D41" i="12"/>
  <c r="B41" i="12"/>
  <c r="H17" i="16"/>
  <c r="W38" i="12"/>
  <c r="V38" i="12"/>
  <c r="M18" i="16"/>
  <c r="AO39" i="12"/>
  <c r="AP39" i="12"/>
  <c r="AL39" i="12"/>
  <c r="AU37" i="12"/>
  <c r="AV37" i="12" s="1"/>
  <c r="O16" i="16"/>
  <c r="D18" i="16"/>
  <c r="I39" i="12"/>
  <c r="E39" i="12"/>
  <c r="H39" i="12"/>
  <c r="I16" i="16"/>
  <c r="Y37" i="12"/>
  <c r="Z37" i="12" s="1"/>
  <c r="N17" i="16"/>
  <c r="AS38" i="12"/>
  <c r="AR38" i="12"/>
  <c r="L16" i="16"/>
  <c r="AJ37" i="12"/>
  <c r="AK37" i="12" s="1"/>
  <c r="F16" i="16"/>
  <c r="N37" i="12"/>
  <c r="O37" i="12" s="1"/>
  <c r="A19" i="16"/>
  <c r="F40" i="12"/>
  <c r="AM40" i="12"/>
  <c r="AB40" i="12"/>
  <c r="Q40" i="12"/>
  <c r="J18" i="16"/>
  <c r="AD39" i="12"/>
  <c r="AE39" i="12"/>
  <c r="Y38" i="11"/>
  <c r="Z38" i="11" s="1"/>
  <c r="I17" i="15"/>
  <c r="AJ38" i="11"/>
  <c r="AK38" i="11" s="1"/>
  <c r="L17" i="15"/>
  <c r="N38" i="11"/>
  <c r="O38" i="11" s="1"/>
  <c r="F17" i="15"/>
  <c r="AU38" i="11"/>
  <c r="AV38" i="11" s="1"/>
  <c r="O17" i="15"/>
  <c r="AP40" i="11"/>
  <c r="N19" i="15" s="1"/>
  <c r="AL40" i="11"/>
  <c r="AO40" i="11"/>
  <c r="K39" i="11"/>
  <c r="L39" i="11"/>
  <c r="AG39" i="11"/>
  <c r="AH39" i="11"/>
  <c r="AS39" i="11"/>
  <c r="AR39" i="11"/>
  <c r="T40" i="11"/>
  <c r="H19" i="15" s="1"/>
  <c r="S40" i="11"/>
  <c r="P40" i="11"/>
  <c r="B42" i="11"/>
  <c r="A21" i="15" s="1"/>
  <c r="D42" i="11"/>
  <c r="C21" i="15" s="1"/>
  <c r="AD40" i="11"/>
  <c r="AA40" i="11"/>
  <c r="AE40" i="11"/>
  <c r="K19" i="15" s="1"/>
  <c r="W39" i="11"/>
  <c r="V39" i="11"/>
  <c r="H40" i="11"/>
  <c r="E40" i="11"/>
  <c r="I40" i="11"/>
  <c r="E19" i="15" s="1"/>
  <c r="AM41" i="11"/>
  <c r="M20" i="15" s="1"/>
  <c r="Q41" i="11"/>
  <c r="G20" i="15" s="1"/>
  <c r="F41" i="11"/>
  <c r="D20" i="15" s="1"/>
  <c r="AB41" i="11"/>
  <c r="J20" i="15" s="1"/>
  <c r="B31" i="9"/>
  <c r="A10" i="13" s="1"/>
  <c r="O94" i="11" l="1"/>
  <c r="AV94" i="11"/>
  <c r="AR95" i="11"/>
  <c r="AS95" i="11"/>
  <c r="AU95" i="11" s="1"/>
  <c r="AV95" i="11" s="1"/>
  <c r="AG95" i="11"/>
  <c r="AH95" i="11"/>
  <c r="AJ95" i="11" s="1"/>
  <c r="K95" i="11"/>
  <c r="L95" i="11"/>
  <c r="N95" i="11" s="1"/>
  <c r="V95" i="11"/>
  <c r="Z95" i="11" s="1"/>
  <c r="W95" i="11"/>
  <c r="Y95" i="11" s="1"/>
  <c r="H17" i="14"/>
  <c r="W38" i="10"/>
  <c r="V38" i="10"/>
  <c r="G18" i="14"/>
  <c r="T39" i="10"/>
  <c r="S39" i="10"/>
  <c r="P39" i="10"/>
  <c r="K17" i="14"/>
  <c r="AH38" i="10"/>
  <c r="AG38" i="10"/>
  <c r="A19" i="14"/>
  <c r="AB40" i="10"/>
  <c r="Q40" i="10"/>
  <c r="F40" i="10"/>
  <c r="AM40" i="10"/>
  <c r="O16" i="14"/>
  <c r="AU37" i="10"/>
  <c r="AV37" i="10" s="1"/>
  <c r="D18" i="14"/>
  <c r="I39" i="10"/>
  <c r="E39" i="10"/>
  <c r="H39" i="10"/>
  <c r="C19" i="14"/>
  <c r="D41" i="10"/>
  <c r="B41" i="10"/>
  <c r="J18" i="14"/>
  <c r="AA39" i="10"/>
  <c r="AE39" i="10"/>
  <c r="AD39" i="10"/>
  <c r="E17" i="14"/>
  <c r="L38" i="10"/>
  <c r="K38" i="10"/>
  <c r="N17" i="14"/>
  <c r="AR38" i="10"/>
  <c r="AS38" i="10"/>
  <c r="Y37" i="10"/>
  <c r="Z37" i="10" s="1"/>
  <c r="I16" i="14"/>
  <c r="M18" i="14"/>
  <c r="AO39" i="10"/>
  <c r="AL39" i="10"/>
  <c r="AP39" i="10"/>
  <c r="F16" i="14"/>
  <c r="N37" i="10"/>
  <c r="O37" i="10" s="1"/>
  <c r="AJ37" i="10"/>
  <c r="AK37" i="10" s="1"/>
  <c r="L16" i="14"/>
  <c r="D19" i="16"/>
  <c r="I40" i="12"/>
  <c r="H40" i="12"/>
  <c r="E40" i="12"/>
  <c r="A20" i="16"/>
  <c r="F41" i="12"/>
  <c r="AB41" i="12"/>
  <c r="Q41" i="12"/>
  <c r="AM41" i="12"/>
  <c r="L17" i="16"/>
  <c r="AJ38" i="12"/>
  <c r="AK38" i="12" s="1"/>
  <c r="K18" i="16"/>
  <c r="AH39" i="12"/>
  <c r="AG39" i="12"/>
  <c r="G19" i="16"/>
  <c r="P40" i="12"/>
  <c r="T40" i="12"/>
  <c r="S40" i="12"/>
  <c r="C20" i="16"/>
  <c r="D42" i="12"/>
  <c r="B42" i="12"/>
  <c r="J19" i="16"/>
  <c r="AD40" i="12"/>
  <c r="AA40" i="12"/>
  <c r="AE40" i="12"/>
  <c r="N18" i="16"/>
  <c r="AS39" i="12"/>
  <c r="AR39" i="12"/>
  <c r="I17" i="16"/>
  <c r="Y38" i="12"/>
  <c r="Z38" i="12" s="1"/>
  <c r="H18" i="16"/>
  <c r="V39" i="12"/>
  <c r="W39" i="12"/>
  <c r="M19" i="16"/>
  <c r="AP40" i="12"/>
  <c r="AL40" i="12"/>
  <c r="AO40" i="12"/>
  <c r="O17" i="16"/>
  <c r="AU38" i="12"/>
  <c r="AV38" i="12" s="1"/>
  <c r="F17" i="16"/>
  <c r="N38" i="12"/>
  <c r="O38" i="12" s="1"/>
  <c r="E18" i="16"/>
  <c r="L39" i="12"/>
  <c r="K39" i="12"/>
  <c r="Y39" i="11"/>
  <c r="Z39" i="11" s="1"/>
  <c r="I18" i="15"/>
  <c r="N39" i="11"/>
  <c r="O39" i="11" s="1"/>
  <c r="F18" i="15"/>
  <c r="AU39" i="11"/>
  <c r="AV39" i="11" s="1"/>
  <c r="O18" i="15"/>
  <c r="AJ39" i="11"/>
  <c r="AK39" i="11" s="1"/>
  <c r="L18" i="15"/>
  <c r="AH40" i="11"/>
  <c r="AG40" i="11"/>
  <c r="W40" i="11"/>
  <c r="V40" i="11"/>
  <c r="AE41" i="11"/>
  <c r="K20" i="15" s="1"/>
  <c r="AA41" i="11"/>
  <c r="AD41" i="11"/>
  <c r="AM42" i="11"/>
  <c r="M21" i="15" s="1"/>
  <c r="AB42" i="11"/>
  <c r="J21" i="15" s="1"/>
  <c r="Q42" i="11"/>
  <c r="G21" i="15" s="1"/>
  <c r="F42" i="11"/>
  <c r="D21" i="15" s="1"/>
  <c r="I41" i="11"/>
  <c r="E20" i="15" s="1"/>
  <c r="E41" i="11"/>
  <c r="H41" i="11"/>
  <c r="AS40" i="11"/>
  <c r="AR40" i="11"/>
  <c r="T41" i="11"/>
  <c r="H20" i="15" s="1"/>
  <c r="S41" i="11"/>
  <c r="P41" i="11"/>
  <c r="AP41" i="11"/>
  <c r="N20" i="15" s="1"/>
  <c r="AO41" i="11"/>
  <c r="AL41" i="11"/>
  <c r="D43" i="11"/>
  <c r="C22" i="15" s="1"/>
  <c r="B43" i="11"/>
  <c r="A22" i="15" s="1"/>
  <c r="L40" i="11"/>
  <c r="K40" i="11"/>
  <c r="F31" i="9"/>
  <c r="D10" i="13" s="1"/>
  <c r="AM31" i="9"/>
  <c r="M10" i="13" s="1"/>
  <c r="AB31" i="9"/>
  <c r="J10" i="13" s="1"/>
  <c r="Q31" i="9"/>
  <c r="G10" i="13" s="1"/>
  <c r="D31" i="9"/>
  <c r="O95" i="11" l="1"/>
  <c r="AK95" i="11"/>
  <c r="G19" i="14"/>
  <c r="S40" i="10"/>
  <c r="P40" i="10"/>
  <c r="T40" i="10"/>
  <c r="L17" i="14"/>
  <c r="AJ38" i="10"/>
  <c r="H18" i="14"/>
  <c r="W39" i="10"/>
  <c r="V39" i="10"/>
  <c r="N18" i="14"/>
  <c r="AS39" i="10"/>
  <c r="AR39" i="10"/>
  <c r="A20" i="14"/>
  <c r="F41" i="10"/>
  <c r="AM41" i="10"/>
  <c r="Q41" i="10"/>
  <c r="AB41" i="10"/>
  <c r="J19" i="14"/>
  <c r="AD40" i="10"/>
  <c r="AE40" i="10"/>
  <c r="AA40" i="10"/>
  <c r="K18" i="14"/>
  <c r="AH39" i="10"/>
  <c r="AG39" i="10"/>
  <c r="C20" i="14"/>
  <c r="B42" i="10"/>
  <c r="D42" i="10"/>
  <c r="E18" i="14"/>
  <c r="L39" i="10"/>
  <c r="K39" i="10"/>
  <c r="M19" i="14"/>
  <c r="AO40" i="10"/>
  <c r="AP40" i="10"/>
  <c r="AL40" i="10"/>
  <c r="O17" i="14"/>
  <c r="AU38" i="10"/>
  <c r="AV38" i="10" s="1"/>
  <c r="F17" i="14"/>
  <c r="N38" i="10"/>
  <c r="O38" i="10" s="1"/>
  <c r="D19" i="14"/>
  <c r="I40" i="10"/>
  <c r="E40" i="10"/>
  <c r="H40" i="10"/>
  <c r="AK38" i="10"/>
  <c r="Y38" i="10"/>
  <c r="Z38" i="10" s="1"/>
  <c r="I17" i="14"/>
  <c r="K19" i="16"/>
  <c r="AG40" i="12"/>
  <c r="AH40" i="12"/>
  <c r="E19" i="16"/>
  <c r="L40" i="12"/>
  <c r="K40" i="12"/>
  <c r="N39" i="12"/>
  <c r="O39" i="12" s="1"/>
  <c r="F18" i="16"/>
  <c r="C21" i="16"/>
  <c r="B43" i="12"/>
  <c r="D43" i="12"/>
  <c r="N19" i="16"/>
  <c r="AR40" i="12"/>
  <c r="AS40" i="12"/>
  <c r="O18" i="16"/>
  <c r="AU39" i="12"/>
  <c r="AV39" i="12" s="1"/>
  <c r="G20" i="16"/>
  <c r="P41" i="12"/>
  <c r="S41" i="12"/>
  <c r="T41" i="12"/>
  <c r="J20" i="16"/>
  <c r="AE41" i="12"/>
  <c r="AD41" i="12"/>
  <c r="AA41" i="12"/>
  <c r="I18" i="16"/>
  <c r="Y39" i="12"/>
  <c r="Z39" i="12" s="1"/>
  <c r="A21" i="16"/>
  <c r="F42" i="12"/>
  <c r="AM42" i="12"/>
  <c r="AB42" i="12"/>
  <c r="Q42" i="12"/>
  <c r="D20" i="16"/>
  <c r="H41" i="12"/>
  <c r="E41" i="12"/>
  <c r="I41" i="12"/>
  <c r="H19" i="16"/>
  <c r="W40" i="12"/>
  <c r="V40" i="12"/>
  <c r="AJ39" i="12"/>
  <c r="AK39" i="12" s="1"/>
  <c r="L18" i="16"/>
  <c r="M20" i="16"/>
  <c r="AP41" i="12"/>
  <c r="AL41" i="12"/>
  <c r="AO41" i="12"/>
  <c r="B32" i="9"/>
  <c r="A11" i="13" s="1"/>
  <c r="C10" i="13"/>
  <c r="N40" i="11"/>
  <c r="O40" i="11" s="1"/>
  <c r="F19" i="15"/>
  <c r="AJ40" i="11"/>
  <c r="AK40" i="11" s="1"/>
  <c r="L19" i="15"/>
  <c r="AU40" i="11"/>
  <c r="AV40" i="11" s="1"/>
  <c r="O19" i="15"/>
  <c r="Y40" i="11"/>
  <c r="Z40" i="11" s="1"/>
  <c r="I19" i="15"/>
  <c r="V41" i="11"/>
  <c r="W41" i="11"/>
  <c r="P42" i="11"/>
  <c r="S42" i="11"/>
  <c r="T42" i="11"/>
  <c r="H21" i="15" s="1"/>
  <c r="AE42" i="11"/>
  <c r="K21" i="15" s="1"/>
  <c r="AD42" i="11"/>
  <c r="AA42" i="11"/>
  <c r="L41" i="11"/>
  <c r="K41" i="11"/>
  <c r="AL42" i="11"/>
  <c r="AP42" i="11"/>
  <c r="N21" i="15" s="1"/>
  <c r="AO42" i="11"/>
  <c r="AB43" i="11"/>
  <c r="J22" i="15" s="1"/>
  <c r="F43" i="11"/>
  <c r="D22" i="15" s="1"/>
  <c r="AM43" i="11"/>
  <c r="M22" i="15" s="1"/>
  <c r="Q43" i="11"/>
  <c r="G22" i="15" s="1"/>
  <c r="AR41" i="11"/>
  <c r="AS41" i="11"/>
  <c r="I42" i="11"/>
  <c r="E21" i="15" s="1"/>
  <c r="H42" i="11"/>
  <c r="E42" i="11"/>
  <c r="D44" i="11"/>
  <c r="C23" i="15" s="1"/>
  <c r="B44" i="11"/>
  <c r="A23" i="15" s="1"/>
  <c r="AH41" i="11"/>
  <c r="AG41" i="11"/>
  <c r="AL31" i="9"/>
  <c r="AP31" i="9"/>
  <c r="P31" i="9"/>
  <c r="T31" i="9"/>
  <c r="AA31" i="9"/>
  <c r="AE31" i="9"/>
  <c r="E31" i="9"/>
  <c r="I31" i="9"/>
  <c r="AO31" i="9"/>
  <c r="S31" i="9"/>
  <c r="AD31" i="9"/>
  <c r="D32" i="9"/>
  <c r="F32" i="9" l="1"/>
  <c r="D11" i="13" s="1"/>
  <c r="Q32" i="9"/>
  <c r="G11" i="13" s="1"/>
  <c r="A21" i="14"/>
  <c r="F42" i="10"/>
  <c r="AM42" i="10"/>
  <c r="AB42" i="10"/>
  <c r="Q42" i="10"/>
  <c r="M20" i="14"/>
  <c r="AP41" i="10"/>
  <c r="AL41" i="10"/>
  <c r="AO41" i="10"/>
  <c r="AU39" i="10"/>
  <c r="AV39" i="10" s="1"/>
  <c r="O18" i="14"/>
  <c r="AM32" i="9"/>
  <c r="M11" i="13" s="1"/>
  <c r="N19" i="14"/>
  <c r="AR40" i="10"/>
  <c r="AS40" i="10"/>
  <c r="N39" i="10"/>
  <c r="O39" i="10" s="1"/>
  <c r="F18" i="14"/>
  <c r="D20" i="14"/>
  <c r="E41" i="10"/>
  <c r="H41" i="10"/>
  <c r="I41" i="10"/>
  <c r="E19" i="14"/>
  <c r="L40" i="10"/>
  <c r="K40" i="10"/>
  <c r="J20" i="14"/>
  <c r="AE41" i="10"/>
  <c r="AA41" i="10"/>
  <c r="AD41" i="10"/>
  <c r="C21" i="14"/>
  <c r="D43" i="10"/>
  <c r="B43" i="10"/>
  <c r="AJ39" i="10"/>
  <c r="AK39" i="10" s="1"/>
  <c r="L18" i="14"/>
  <c r="K19" i="14"/>
  <c r="AG40" i="10"/>
  <c r="AH40" i="10"/>
  <c r="G20" i="14"/>
  <c r="S41" i="10"/>
  <c r="P41" i="10"/>
  <c r="T41" i="10"/>
  <c r="Y39" i="10"/>
  <c r="Z39" i="10" s="1"/>
  <c r="I18" i="14"/>
  <c r="H19" i="14"/>
  <c r="W40" i="10"/>
  <c r="V40" i="10"/>
  <c r="J21" i="16"/>
  <c r="AE42" i="12"/>
  <c r="AD42" i="12"/>
  <c r="AA42" i="12"/>
  <c r="K20" i="16"/>
  <c r="AG41" i="12"/>
  <c r="AH41" i="12"/>
  <c r="AU40" i="12"/>
  <c r="AV40" i="12" s="1"/>
  <c r="O19" i="16"/>
  <c r="A22" i="16"/>
  <c r="AM43" i="12"/>
  <c r="AB43" i="12"/>
  <c r="Q43" i="12"/>
  <c r="F43" i="12"/>
  <c r="Y40" i="12"/>
  <c r="Z40" i="12" s="1"/>
  <c r="I19" i="16"/>
  <c r="M21" i="16"/>
  <c r="AP42" i="12"/>
  <c r="AO42" i="12"/>
  <c r="AL42" i="12"/>
  <c r="D21" i="16"/>
  <c r="H42" i="12"/>
  <c r="E42" i="12"/>
  <c r="I42" i="12"/>
  <c r="H20" i="16"/>
  <c r="W41" i="12"/>
  <c r="V41" i="12"/>
  <c r="E20" i="16"/>
  <c r="L41" i="12"/>
  <c r="K41" i="12"/>
  <c r="G21" i="16"/>
  <c r="T42" i="12"/>
  <c r="S42" i="12"/>
  <c r="P42" i="12"/>
  <c r="C22" i="16"/>
  <c r="D44" i="12"/>
  <c r="B44" i="12"/>
  <c r="AJ40" i="12"/>
  <c r="AK40" i="12" s="1"/>
  <c r="L19" i="16"/>
  <c r="N20" i="16"/>
  <c r="AS41" i="12"/>
  <c r="AR41" i="12"/>
  <c r="N40" i="12"/>
  <c r="O40" i="12" s="1"/>
  <c r="F19" i="16"/>
  <c r="AB32" i="9"/>
  <c r="J11" i="13" s="1"/>
  <c r="B33" i="9"/>
  <c r="A12" i="13" s="1"/>
  <c r="C11" i="13"/>
  <c r="J74" i="16"/>
  <c r="M74" i="16"/>
  <c r="AJ41" i="11"/>
  <c r="AK41" i="11" s="1"/>
  <c r="L20" i="15"/>
  <c r="N41" i="11"/>
  <c r="O41" i="11" s="1"/>
  <c r="F20" i="15"/>
  <c r="AU41" i="11"/>
  <c r="AV41" i="11" s="1"/>
  <c r="O20" i="15"/>
  <c r="Y41" i="11"/>
  <c r="Z41" i="11" s="1"/>
  <c r="I20" i="15"/>
  <c r="M53" i="14"/>
  <c r="J53" i="14"/>
  <c r="AS31" i="9"/>
  <c r="O10" i="13" s="1"/>
  <c r="N10" i="13"/>
  <c r="AH31" i="9"/>
  <c r="L10" i="13" s="1"/>
  <c r="K10" i="13"/>
  <c r="L31" i="9"/>
  <c r="F10" i="13" s="1"/>
  <c r="E10" i="13"/>
  <c r="W31" i="9"/>
  <c r="I10" i="13" s="1"/>
  <c r="H10" i="13"/>
  <c r="AM44" i="11"/>
  <c r="M23" i="15" s="1"/>
  <c r="AB44" i="11"/>
  <c r="J23" i="15" s="1"/>
  <c r="Q44" i="11"/>
  <c r="G23" i="15" s="1"/>
  <c r="F44" i="11"/>
  <c r="D23" i="15" s="1"/>
  <c r="AE43" i="11"/>
  <c r="K22" i="15" s="1"/>
  <c r="AA43" i="11"/>
  <c r="AD43" i="11"/>
  <c r="D45" i="11"/>
  <c r="C24" i="15" s="1"/>
  <c r="B45" i="11"/>
  <c r="A24" i="15" s="1"/>
  <c r="T43" i="11"/>
  <c r="H22" i="15" s="1"/>
  <c r="S43" i="11"/>
  <c r="P43" i="11"/>
  <c r="AP43" i="11"/>
  <c r="N22" i="15" s="1"/>
  <c r="AO43" i="11"/>
  <c r="AL43" i="11"/>
  <c r="AS42" i="11"/>
  <c r="AR42" i="11"/>
  <c r="W42" i="11"/>
  <c r="V42" i="11"/>
  <c r="I43" i="11"/>
  <c r="E22" i="15" s="1"/>
  <c r="E43" i="11"/>
  <c r="F97" i="11"/>
  <c r="H43" i="11"/>
  <c r="L42" i="11"/>
  <c r="K42" i="11"/>
  <c r="AH42" i="11"/>
  <c r="AG42" i="11"/>
  <c r="E32" i="9"/>
  <c r="AL32" i="9"/>
  <c r="P32" i="9"/>
  <c r="T32" i="9"/>
  <c r="AG31" i="9"/>
  <c r="AR31" i="9"/>
  <c r="Q33" i="9"/>
  <c r="G12" i="13" s="1"/>
  <c r="V31" i="9"/>
  <c r="F33" i="9"/>
  <c r="D33" i="9"/>
  <c r="AO32" i="9" l="1"/>
  <c r="S32" i="9"/>
  <c r="I32" i="9"/>
  <c r="AE32" i="9"/>
  <c r="K11" i="13" s="1"/>
  <c r="AP32" i="9"/>
  <c r="AS32" i="9" s="1"/>
  <c r="O11" i="13" s="1"/>
  <c r="AM33" i="9"/>
  <c r="M12" i="13" s="1"/>
  <c r="Y40" i="10"/>
  <c r="Z40" i="10" s="1"/>
  <c r="I19" i="14"/>
  <c r="H20" i="14"/>
  <c r="V41" i="10"/>
  <c r="W41" i="10"/>
  <c r="AJ40" i="10"/>
  <c r="AK40" i="10" s="1"/>
  <c r="L19" i="14"/>
  <c r="J21" i="14"/>
  <c r="AA42" i="10"/>
  <c r="AD42" i="10"/>
  <c r="AE42" i="10"/>
  <c r="A22" i="14"/>
  <c r="F43" i="10"/>
  <c r="AB43" i="10"/>
  <c r="Q43" i="10"/>
  <c r="AM43" i="10"/>
  <c r="N40" i="10"/>
  <c r="O40" i="10" s="1"/>
  <c r="F19" i="14"/>
  <c r="AU40" i="10"/>
  <c r="AV40" i="10" s="1"/>
  <c r="O19" i="14"/>
  <c r="N20" i="14"/>
  <c r="AR41" i="10"/>
  <c r="AS41" i="10"/>
  <c r="M21" i="14"/>
  <c r="AO42" i="10"/>
  <c r="AP42" i="10"/>
  <c r="AL42" i="10"/>
  <c r="C22" i="14"/>
  <c r="D44" i="10"/>
  <c r="B44" i="10"/>
  <c r="K20" i="14"/>
  <c r="AH41" i="10"/>
  <c r="AG41" i="10"/>
  <c r="D21" i="14"/>
  <c r="I42" i="10"/>
  <c r="F74" i="10"/>
  <c r="H42" i="10"/>
  <c r="E42" i="10"/>
  <c r="E20" i="14"/>
  <c r="K41" i="10"/>
  <c r="L41" i="10"/>
  <c r="G21" i="14"/>
  <c r="T42" i="10"/>
  <c r="P42" i="10"/>
  <c r="S42" i="10"/>
  <c r="AU41" i="12"/>
  <c r="AV41" i="12" s="1"/>
  <c r="O20" i="16"/>
  <c r="N41" i="12"/>
  <c r="O41" i="12" s="1"/>
  <c r="F20" i="16"/>
  <c r="G22" i="16"/>
  <c r="T43" i="12"/>
  <c r="P43" i="12"/>
  <c r="S43" i="12"/>
  <c r="M22" i="16"/>
  <c r="AP43" i="12"/>
  <c r="AL43" i="12"/>
  <c r="AO43" i="12"/>
  <c r="AJ41" i="12"/>
  <c r="AK41" i="12" s="1"/>
  <c r="L20" i="16"/>
  <c r="Y41" i="12"/>
  <c r="Z41" i="12" s="1"/>
  <c r="I20" i="16"/>
  <c r="N21" i="16"/>
  <c r="AR42" i="12"/>
  <c r="AS42" i="12"/>
  <c r="D22" i="16"/>
  <c r="F97" i="12"/>
  <c r="I43" i="12"/>
  <c r="E43" i="12"/>
  <c r="H43" i="12"/>
  <c r="K21" i="16"/>
  <c r="AH42" i="12"/>
  <c r="AG42" i="12"/>
  <c r="A23" i="16"/>
  <c r="F44" i="12"/>
  <c r="AM44" i="12"/>
  <c r="AB44" i="12"/>
  <c r="Q44" i="12"/>
  <c r="C23" i="16"/>
  <c r="D45" i="12"/>
  <c r="B45" i="12"/>
  <c r="H21" i="16"/>
  <c r="W42" i="12"/>
  <c r="V42" i="12"/>
  <c r="E21" i="16"/>
  <c r="L42" i="12"/>
  <c r="K42" i="12"/>
  <c r="J22" i="16"/>
  <c r="AE43" i="12"/>
  <c r="AA43" i="12"/>
  <c r="AD43" i="12"/>
  <c r="Y31" i="9"/>
  <c r="AD32" i="9"/>
  <c r="AA32" i="9"/>
  <c r="AJ31" i="9"/>
  <c r="AK31" i="9" s="1"/>
  <c r="B34" i="9"/>
  <c r="A13" i="13" s="1"/>
  <c r="C12" i="13"/>
  <c r="AB33" i="9"/>
  <c r="J12" i="13" s="1"/>
  <c r="N74" i="16"/>
  <c r="K74" i="16"/>
  <c r="H97" i="11"/>
  <c r="D74" i="15"/>
  <c r="Y42" i="11"/>
  <c r="Z42" i="11" s="1"/>
  <c r="I21" i="15"/>
  <c r="J74" i="15"/>
  <c r="AJ42" i="11"/>
  <c r="AK42" i="11" s="1"/>
  <c r="L21" i="15"/>
  <c r="N42" i="11"/>
  <c r="O42" i="11" s="1"/>
  <c r="F21" i="15"/>
  <c r="AU42" i="11"/>
  <c r="AV42" i="11" s="1"/>
  <c r="O21" i="15"/>
  <c r="M74" i="15"/>
  <c r="K53" i="14"/>
  <c r="N53" i="14"/>
  <c r="AU31" i="9"/>
  <c r="AV31" i="9" s="1"/>
  <c r="L32" i="9"/>
  <c r="F11" i="13" s="1"/>
  <c r="E11" i="13"/>
  <c r="I33" i="9"/>
  <c r="D12" i="13"/>
  <c r="N11" i="13"/>
  <c r="W32" i="9"/>
  <c r="I11" i="13" s="1"/>
  <c r="H11" i="13"/>
  <c r="AO44" i="11"/>
  <c r="AL44" i="11"/>
  <c r="AP44" i="11"/>
  <c r="N23" i="15" s="1"/>
  <c r="AR43" i="11"/>
  <c r="AS43" i="11"/>
  <c r="O22" i="15" s="1"/>
  <c r="V43" i="11"/>
  <c r="W43" i="11"/>
  <c r="I44" i="11"/>
  <c r="E23" i="15" s="1"/>
  <c r="E44" i="11"/>
  <c r="H44" i="11"/>
  <c r="L43" i="11"/>
  <c r="K43" i="11"/>
  <c r="AB45" i="11"/>
  <c r="J24" i="15" s="1"/>
  <c r="F45" i="11"/>
  <c r="D24" i="15" s="1"/>
  <c r="AM45" i="11"/>
  <c r="M24" i="15" s="1"/>
  <c r="Q45" i="11"/>
  <c r="G24" i="15" s="1"/>
  <c r="S44" i="11"/>
  <c r="P44" i="11"/>
  <c r="T44" i="11"/>
  <c r="H23" i="15" s="1"/>
  <c r="D46" i="11"/>
  <c r="C25" i="15" s="1"/>
  <c r="B46" i="11"/>
  <c r="A25" i="15" s="1"/>
  <c r="AH43" i="11"/>
  <c r="L22" i="15" s="1"/>
  <c r="AG43" i="11"/>
  <c r="AE44" i="11"/>
  <c r="K23" i="15" s="1"/>
  <c r="AA44" i="11"/>
  <c r="AD44" i="11"/>
  <c r="P33" i="9"/>
  <c r="T33" i="9"/>
  <c r="AL33" i="9"/>
  <c r="E33" i="9"/>
  <c r="Z31" i="9"/>
  <c r="V32" i="9"/>
  <c r="S33" i="9"/>
  <c r="H33" i="9"/>
  <c r="D34" i="9"/>
  <c r="N30" i="9"/>
  <c r="N31" i="9"/>
  <c r="K30" i="9"/>
  <c r="K31" i="9"/>
  <c r="K32" i="9"/>
  <c r="H31" i="9"/>
  <c r="H32" i="9"/>
  <c r="H30" i="9"/>
  <c r="AR32" i="9" l="1"/>
  <c r="AH32" i="9"/>
  <c r="L11" i="13" s="1"/>
  <c r="AG32" i="9"/>
  <c r="AO33" i="9"/>
  <c r="AP33" i="9"/>
  <c r="AS33" i="9" s="1"/>
  <c r="O12" i="13" s="1"/>
  <c r="F34" i="9"/>
  <c r="D13" i="13" s="1"/>
  <c r="N41" i="10"/>
  <c r="O41" i="10" s="1"/>
  <c r="F20" i="14"/>
  <c r="A23" i="14"/>
  <c r="Q44" i="10"/>
  <c r="AB44" i="10"/>
  <c r="F44" i="10"/>
  <c r="AM44" i="10"/>
  <c r="N21" i="14"/>
  <c r="AR42" i="10"/>
  <c r="AS42" i="10"/>
  <c r="J22" i="14"/>
  <c r="AA43" i="10"/>
  <c r="AE43" i="10"/>
  <c r="AD43" i="10"/>
  <c r="K21" i="14"/>
  <c r="AH42" i="10"/>
  <c r="AG42" i="10"/>
  <c r="D22" i="14"/>
  <c r="E43" i="10"/>
  <c r="I43" i="10"/>
  <c r="H43" i="10"/>
  <c r="H21" i="14"/>
  <c r="V42" i="10"/>
  <c r="W42" i="10"/>
  <c r="E21" i="14"/>
  <c r="K42" i="10"/>
  <c r="L42" i="10"/>
  <c r="AJ41" i="10"/>
  <c r="AK41" i="10" s="1"/>
  <c r="L20" i="14"/>
  <c r="M22" i="14"/>
  <c r="AP43" i="10"/>
  <c r="AL43" i="10"/>
  <c r="AO43" i="10"/>
  <c r="Y41" i="10"/>
  <c r="Z41" i="10" s="1"/>
  <c r="I20" i="14"/>
  <c r="H74" i="10"/>
  <c r="D53" i="14"/>
  <c r="C23" i="14"/>
  <c r="D45" i="10"/>
  <c r="B45" i="10"/>
  <c r="AU41" i="10"/>
  <c r="AV41" i="10" s="1"/>
  <c r="O20" i="14"/>
  <c r="G22" i="14"/>
  <c r="S43" i="10"/>
  <c r="P43" i="10"/>
  <c r="T43" i="10"/>
  <c r="C24" i="16"/>
  <c r="D46" i="12"/>
  <c r="B46" i="12"/>
  <c r="E22" i="16"/>
  <c r="L43" i="12"/>
  <c r="K43" i="12"/>
  <c r="N22" i="16"/>
  <c r="AS43" i="12"/>
  <c r="AR43" i="12"/>
  <c r="H22" i="16"/>
  <c r="W43" i="12"/>
  <c r="V43" i="12"/>
  <c r="D23" i="16"/>
  <c r="I44" i="12"/>
  <c r="H44" i="12"/>
  <c r="E44" i="12"/>
  <c r="N42" i="12"/>
  <c r="O42" i="12" s="1"/>
  <c r="F21" i="16"/>
  <c r="G23" i="16"/>
  <c r="T44" i="12"/>
  <c r="S44" i="12"/>
  <c r="P44" i="12"/>
  <c r="K22" i="16"/>
  <c r="AH43" i="12"/>
  <c r="AG43" i="12"/>
  <c r="A24" i="16"/>
  <c r="F45" i="12"/>
  <c r="AM45" i="12"/>
  <c r="AB45" i="12"/>
  <c r="Q45" i="12"/>
  <c r="J23" i="16"/>
  <c r="AA44" i="12"/>
  <c r="AE44" i="12"/>
  <c r="AD44" i="12"/>
  <c r="O21" i="16"/>
  <c r="AU42" i="12"/>
  <c r="AV42" i="12" s="1"/>
  <c r="M23" i="16"/>
  <c r="AP44" i="12"/>
  <c r="AO44" i="12"/>
  <c r="AL44" i="12"/>
  <c r="AJ42" i="12"/>
  <c r="AK42" i="12" s="1"/>
  <c r="L21" i="16"/>
  <c r="Y42" i="12"/>
  <c r="Z42" i="12" s="1"/>
  <c r="I21" i="16"/>
  <c r="D74" i="16"/>
  <c r="H97" i="12"/>
  <c r="AM34" i="9"/>
  <c r="M13" i="13" s="1"/>
  <c r="Q34" i="9"/>
  <c r="G13" i="13" s="1"/>
  <c r="AJ32" i="9"/>
  <c r="B35" i="9"/>
  <c r="A14" i="13" s="1"/>
  <c r="C13" i="13"/>
  <c r="AD33" i="9"/>
  <c r="AB34" i="9"/>
  <c r="J13" i="13" s="1"/>
  <c r="AE33" i="9"/>
  <c r="AH33" i="9" s="1"/>
  <c r="L12" i="13" s="1"/>
  <c r="AA33" i="9"/>
  <c r="L74" i="16"/>
  <c r="O74" i="16"/>
  <c r="N43" i="11"/>
  <c r="O43" i="11" s="1"/>
  <c r="F22" i="15"/>
  <c r="Y43" i="11"/>
  <c r="Z43" i="11" s="1"/>
  <c r="I22" i="15"/>
  <c r="N74" i="15"/>
  <c r="K74" i="15"/>
  <c r="L53" i="14"/>
  <c r="O53" i="14"/>
  <c r="Y32" i="9"/>
  <c r="Z32" i="9" s="1"/>
  <c r="N32" i="9"/>
  <c r="O32" i="9" s="1"/>
  <c r="N12" i="13"/>
  <c r="L33" i="9"/>
  <c r="F12" i="13" s="1"/>
  <c r="E12" i="13"/>
  <c r="AU32" i="9"/>
  <c r="AV32" i="9" s="1"/>
  <c r="W33" i="9"/>
  <c r="I12" i="13" s="1"/>
  <c r="H12" i="13"/>
  <c r="D47" i="11"/>
  <c r="C26" i="15" s="1"/>
  <c r="B47" i="11"/>
  <c r="A26" i="15" s="1"/>
  <c r="AE45" i="11"/>
  <c r="K24" i="15" s="1"/>
  <c r="AD45" i="11"/>
  <c r="AA45" i="11"/>
  <c r="AJ43" i="11"/>
  <c r="AK43" i="11" s="1"/>
  <c r="W44" i="11"/>
  <c r="V44" i="11"/>
  <c r="AP45" i="11"/>
  <c r="N24" i="15" s="1"/>
  <c r="AL45" i="11"/>
  <c r="AO45" i="11"/>
  <c r="L44" i="11"/>
  <c r="K44" i="11"/>
  <c r="AU43" i="11"/>
  <c r="AV43" i="11" s="1"/>
  <c r="AH44" i="11"/>
  <c r="AG44" i="11"/>
  <c r="AM46" i="11"/>
  <c r="M25" i="15" s="1"/>
  <c r="AB46" i="11"/>
  <c r="J25" i="15" s="1"/>
  <c r="Q46" i="11"/>
  <c r="G25" i="15" s="1"/>
  <c r="F46" i="11"/>
  <c r="D25" i="15" s="1"/>
  <c r="I45" i="11"/>
  <c r="E24" i="15" s="1"/>
  <c r="H45" i="11"/>
  <c r="E45" i="11"/>
  <c r="T45" i="11"/>
  <c r="H24" i="15" s="1"/>
  <c r="P45" i="11"/>
  <c r="S45" i="11"/>
  <c r="AS44" i="11"/>
  <c r="AR44" i="11"/>
  <c r="AR33" i="9"/>
  <c r="V33" i="9"/>
  <c r="K33" i="9"/>
  <c r="O31" i="9"/>
  <c r="O30" i="9"/>
  <c r="D35" i="9"/>
  <c r="AL34" i="9" l="1"/>
  <c r="AK32" i="9"/>
  <c r="S34" i="9"/>
  <c r="T34" i="9"/>
  <c r="AM35" i="9"/>
  <c r="M14" i="13" s="1"/>
  <c r="H34" i="9"/>
  <c r="I34" i="9"/>
  <c r="E13" i="13" s="1"/>
  <c r="E34" i="9"/>
  <c r="AB35" i="9"/>
  <c r="J14" i="13" s="1"/>
  <c r="C24" i="14"/>
  <c r="D46" i="10"/>
  <c r="B46" i="10"/>
  <c r="A24" i="14"/>
  <c r="F45" i="10"/>
  <c r="AM45" i="10"/>
  <c r="Q45" i="10"/>
  <c r="AB45" i="10"/>
  <c r="Y42" i="10"/>
  <c r="Z42" i="10" s="1"/>
  <c r="I21" i="14"/>
  <c r="E22" i="14"/>
  <c r="L43" i="10"/>
  <c r="K43" i="10"/>
  <c r="L21" i="14"/>
  <c r="AJ42" i="10"/>
  <c r="AK42" i="10" s="1"/>
  <c r="G23" i="14"/>
  <c r="T44" i="10"/>
  <c r="P44" i="10"/>
  <c r="S44" i="10"/>
  <c r="N42" i="10"/>
  <c r="O42" i="10" s="1"/>
  <c r="F21" i="14"/>
  <c r="M23" i="14"/>
  <c r="AO44" i="10"/>
  <c r="AP44" i="10"/>
  <c r="AL44" i="10"/>
  <c r="H22" i="14"/>
  <c r="V43" i="10"/>
  <c r="W43" i="10"/>
  <c r="O21" i="14"/>
  <c r="AU42" i="10"/>
  <c r="AV42" i="10" s="1"/>
  <c r="D23" i="14"/>
  <c r="E44" i="10"/>
  <c r="I44" i="10"/>
  <c r="H44" i="10"/>
  <c r="N22" i="14"/>
  <c r="AR43" i="10"/>
  <c r="AS43" i="10"/>
  <c r="K22" i="14"/>
  <c r="AH43" i="10"/>
  <c r="AG43" i="10"/>
  <c r="J23" i="14"/>
  <c r="AA44" i="10"/>
  <c r="AE44" i="10"/>
  <c r="AD44" i="10"/>
  <c r="N23" i="16"/>
  <c r="AR44" i="12"/>
  <c r="AS44" i="12"/>
  <c r="E23" i="16"/>
  <c r="L44" i="12"/>
  <c r="K44" i="12"/>
  <c r="C25" i="16"/>
  <c r="B47" i="12"/>
  <c r="D47" i="12"/>
  <c r="K23" i="16"/>
  <c r="AH44" i="12"/>
  <c r="AG44" i="12"/>
  <c r="M24" i="16"/>
  <c r="AO45" i="12"/>
  <c r="AL45" i="12"/>
  <c r="AP45" i="12"/>
  <c r="L22" i="16"/>
  <c r="AJ43" i="12"/>
  <c r="AK43" i="12" s="1"/>
  <c r="H23" i="16"/>
  <c r="W44" i="12"/>
  <c r="V44" i="12"/>
  <c r="O22" i="16"/>
  <c r="AU43" i="12"/>
  <c r="AV43" i="12" s="1"/>
  <c r="D24" i="16"/>
  <c r="I45" i="12"/>
  <c r="E45" i="12"/>
  <c r="H45" i="12"/>
  <c r="Y43" i="12"/>
  <c r="Z43" i="12" s="1"/>
  <c r="I22" i="16"/>
  <c r="A25" i="16"/>
  <c r="AB46" i="12"/>
  <c r="Q46" i="12"/>
  <c r="F46" i="12"/>
  <c r="AM46" i="12"/>
  <c r="G24" i="16"/>
  <c r="T45" i="12"/>
  <c r="S45" i="12"/>
  <c r="P45" i="12"/>
  <c r="J24" i="16"/>
  <c r="AE45" i="12"/>
  <c r="AA45" i="12"/>
  <c r="AD45" i="12"/>
  <c r="F22" i="16"/>
  <c r="N43" i="12"/>
  <c r="O43" i="12" s="1"/>
  <c r="AD34" i="9"/>
  <c r="P34" i="9"/>
  <c r="AO34" i="9"/>
  <c r="AP34" i="9"/>
  <c r="AS34" i="9" s="1"/>
  <c r="O13" i="13" s="1"/>
  <c r="AE34" i="9"/>
  <c r="AG34" i="9" s="1"/>
  <c r="F35" i="9"/>
  <c r="I35" i="9" s="1"/>
  <c r="Q35" i="9"/>
  <c r="T35" i="9" s="1"/>
  <c r="AA34" i="9"/>
  <c r="AG33" i="9"/>
  <c r="K12" i="13"/>
  <c r="B36" i="9"/>
  <c r="A15" i="13" s="1"/>
  <c r="C14" i="13"/>
  <c r="O74" i="15"/>
  <c r="L74" i="15"/>
  <c r="AU44" i="11"/>
  <c r="AV44" i="11" s="1"/>
  <c r="O23" i="15"/>
  <c r="AJ44" i="11"/>
  <c r="AK44" i="11" s="1"/>
  <c r="L23" i="15"/>
  <c r="N44" i="11"/>
  <c r="O44" i="11" s="1"/>
  <c r="F23" i="15"/>
  <c r="Y44" i="11"/>
  <c r="Z44" i="11" s="1"/>
  <c r="I23" i="15"/>
  <c r="AJ33" i="9"/>
  <c r="AU33" i="9"/>
  <c r="AV33" i="9" s="1"/>
  <c r="W34" i="9"/>
  <c r="I13" i="13" s="1"/>
  <c r="H13" i="13"/>
  <c r="Y33" i="9"/>
  <c r="Z33" i="9" s="1"/>
  <c r="N33" i="9"/>
  <c r="O33" i="9" s="1"/>
  <c r="T46" i="11"/>
  <c r="H25" i="15" s="1"/>
  <c r="S46" i="11"/>
  <c r="P46" i="11"/>
  <c r="B48" i="11"/>
  <c r="A27" i="15" s="1"/>
  <c r="D48" i="11"/>
  <c r="C27" i="15" s="1"/>
  <c r="K45" i="11"/>
  <c r="L45" i="11"/>
  <c r="AP46" i="11"/>
  <c r="N25" i="15" s="1"/>
  <c r="AO46" i="11"/>
  <c r="AL46" i="11"/>
  <c r="AH45" i="11"/>
  <c r="AG45" i="11"/>
  <c r="W45" i="11"/>
  <c r="V45" i="11"/>
  <c r="E46" i="11"/>
  <c r="H46" i="11"/>
  <c r="I46" i="11"/>
  <c r="E25" i="15" s="1"/>
  <c r="AS45" i="11"/>
  <c r="AR45" i="11"/>
  <c r="AM47" i="11"/>
  <c r="M26" i="15" s="1"/>
  <c r="Q47" i="11"/>
  <c r="G26" i="15" s="1"/>
  <c r="AB47" i="11"/>
  <c r="J26" i="15" s="1"/>
  <c r="F47" i="11"/>
  <c r="D26" i="15" s="1"/>
  <c r="AA46" i="11"/>
  <c r="AD46" i="11"/>
  <c r="AE46" i="11"/>
  <c r="K25" i="15" s="1"/>
  <c r="AL35" i="9"/>
  <c r="AP35" i="9"/>
  <c r="AA35" i="9"/>
  <c r="AE35" i="9"/>
  <c r="AD35" i="9"/>
  <c r="AO35" i="9"/>
  <c r="V34" i="9"/>
  <c r="D36" i="9"/>
  <c r="L34" i="9" l="1"/>
  <c r="F13" i="13" s="1"/>
  <c r="K13" i="13"/>
  <c r="AH34" i="9"/>
  <c r="L13" i="13" s="1"/>
  <c r="AR34" i="9"/>
  <c r="AM36" i="9"/>
  <c r="M15" i="13" s="1"/>
  <c r="K34" i="9"/>
  <c r="N13" i="13"/>
  <c r="AK33" i="9"/>
  <c r="D14" i="13"/>
  <c r="F36" i="9"/>
  <c r="D15" i="13" s="1"/>
  <c r="AB36" i="9"/>
  <c r="AD36" i="9" s="1"/>
  <c r="Y43" i="10"/>
  <c r="Z43" i="10" s="1"/>
  <c r="I22" i="14"/>
  <c r="N23" i="14"/>
  <c r="AR44" i="10"/>
  <c r="AS44" i="10"/>
  <c r="F22" i="14"/>
  <c r="N43" i="10"/>
  <c r="O43" i="10" s="1"/>
  <c r="J24" i="14"/>
  <c r="AA45" i="10"/>
  <c r="AD45" i="10"/>
  <c r="AE45" i="10"/>
  <c r="K23" i="14"/>
  <c r="AH44" i="10"/>
  <c r="AG44" i="10"/>
  <c r="L22" i="14"/>
  <c r="AJ43" i="10"/>
  <c r="AK43" i="10" s="1"/>
  <c r="G24" i="14"/>
  <c r="P45" i="10"/>
  <c r="T45" i="10"/>
  <c r="S45" i="10"/>
  <c r="A25" i="14"/>
  <c r="AB46" i="10"/>
  <c r="Q46" i="10"/>
  <c r="AM46" i="10"/>
  <c r="F46" i="10"/>
  <c r="M24" i="14"/>
  <c r="AL45" i="10"/>
  <c r="AO45" i="10"/>
  <c r="AP45" i="10"/>
  <c r="C25" i="14"/>
  <c r="D47" i="10"/>
  <c r="B47" i="10"/>
  <c r="Q36" i="9"/>
  <c r="T36" i="9" s="1"/>
  <c r="O22" i="14"/>
  <c r="AU43" i="10"/>
  <c r="AV43" i="10" s="1"/>
  <c r="E23" i="14"/>
  <c r="L44" i="10"/>
  <c r="K44" i="10"/>
  <c r="H23" i="14"/>
  <c r="W44" i="10"/>
  <c r="V44" i="10"/>
  <c r="D24" i="14"/>
  <c r="E45" i="10"/>
  <c r="I45" i="10"/>
  <c r="H45" i="10"/>
  <c r="N24" i="16"/>
  <c r="AR45" i="12"/>
  <c r="AS45" i="12"/>
  <c r="M25" i="16"/>
  <c r="AO46" i="12"/>
  <c r="AP46" i="12"/>
  <c r="AL46" i="12"/>
  <c r="AJ44" i="12"/>
  <c r="AK44" i="12" s="1"/>
  <c r="L23" i="16"/>
  <c r="AU44" i="12"/>
  <c r="AV44" i="12" s="1"/>
  <c r="O23" i="16"/>
  <c r="D25" i="16"/>
  <c r="H46" i="12"/>
  <c r="E46" i="12"/>
  <c r="I46" i="12"/>
  <c r="E24" i="16"/>
  <c r="L45" i="12"/>
  <c r="K45" i="12"/>
  <c r="J25" i="16"/>
  <c r="AA46" i="12"/>
  <c r="AE46" i="12"/>
  <c r="AD46" i="12"/>
  <c r="Y44" i="12"/>
  <c r="Z44" i="12" s="1"/>
  <c r="I23" i="16"/>
  <c r="A26" i="16"/>
  <c r="AM47" i="12"/>
  <c r="Q47" i="12"/>
  <c r="AB47" i="12"/>
  <c r="F47" i="12"/>
  <c r="K24" i="16"/>
  <c r="AG45" i="12"/>
  <c r="AH45" i="12"/>
  <c r="H24" i="16"/>
  <c r="W45" i="12"/>
  <c r="V45" i="12"/>
  <c r="G25" i="16"/>
  <c r="S46" i="12"/>
  <c r="P46" i="12"/>
  <c r="T46" i="12"/>
  <c r="C26" i="16"/>
  <c r="B48" i="12"/>
  <c r="D48" i="12"/>
  <c r="N44" i="12"/>
  <c r="O44" i="12" s="1"/>
  <c r="F23" i="16"/>
  <c r="Y34" i="9"/>
  <c r="Z34" i="9" s="1"/>
  <c r="G14" i="13"/>
  <c r="H35" i="9"/>
  <c r="S35" i="9"/>
  <c r="P35" i="9"/>
  <c r="E35" i="9"/>
  <c r="B37" i="9"/>
  <c r="A16" i="13" s="1"/>
  <c r="C15" i="13"/>
  <c r="AJ45" i="11"/>
  <c r="AK45" i="11" s="1"/>
  <c r="L24" i="15"/>
  <c r="Y45" i="11"/>
  <c r="Z45" i="11" s="1"/>
  <c r="I24" i="15"/>
  <c r="N45" i="11"/>
  <c r="O45" i="11" s="1"/>
  <c r="F24" i="15"/>
  <c r="AU45" i="11"/>
  <c r="AV45" i="11" s="1"/>
  <c r="O24" i="15"/>
  <c r="AU34" i="9"/>
  <c r="AJ34" i="9"/>
  <c r="AK34" i="9" s="1"/>
  <c r="I36" i="9"/>
  <c r="AH35" i="9"/>
  <c r="L14" i="13" s="1"/>
  <c r="K14" i="13"/>
  <c r="N34" i="9"/>
  <c r="L35" i="9"/>
  <c r="F14" i="13" s="1"/>
  <c r="E14" i="13"/>
  <c r="AS35" i="9"/>
  <c r="O14" i="13" s="1"/>
  <c r="N14" i="13"/>
  <c r="W35" i="9"/>
  <c r="I14" i="13" s="1"/>
  <c r="H14" i="13"/>
  <c r="AE47" i="11"/>
  <c r="K26" i="15" s="1"/>
  <c r="AD47" i="11"/>
  <c r="AA47" i="11"/>
  <c r="AM48" i="11"/>
  <c r="M27" i="15" s="1"/>
  <c r="AB48" i="11"/>
  <c r="J27" i="15" s="1"/>
  <c r="Q48" i="11"/>
  <c r="G27" i="15" s="1"/>
  <c r="F48" i="11"/>
  <c r="D27" i="15" s="1"/>
  <c r="T47" i="11"/>
  <c r="H26" i="15" s="1"/>
  <c r="P47" i="11"/>
  <c r="S47" i="11"/>
  <c r="L46" i="11"/>
  <c r="K46" i="11"/>
  <c r="AP47" i="11"/>
  <c r="N26" i="15" s="1"/>
  <c r="AL47" i="11"/>
  <c r="AO47" i="11"/>
  <c r="AH46" i="11"/>
  <c r="AG46" i="11"/>
  <c r="I47" i="11"/>
  <c r="E26" i="15" s="1"/>
  <c r="H47" i="11"/>
  <c r="E47" i="11"/>
  <c r="AS46" i="11"/>
  <c r="AR46" i="11"/>
  <c r="D49" i="11"/>
  <c r="C28" i="15" s="1"/>
  <c r="B49" i="11"/>
  <c r="A28" i="15" s="1"/>
  <c r="W46" i="11"/>
  <c r="V46" i="11"/>
  <c r="E36" i="9"/>
  <c r="AG35" i="9"/>
  <c r="AR35" i="9"/>
  <c r="V35" i="9"/>
  <c r="K35" i="9"/>
  <c r="D37" i="9"/>
  <c r="H36" i="9"/>
  <c r="AV34" i="9" l="1"/>
  <c r="AO36" i="9"/>
  <c r="AP36" i="9"/>
  <c r="AL36" i="9"/>
  <c r="O34" i="9"/>
  <c r="AA36" i="9"/>
  <c r="J15" i="13"/>
  <c r="AE36" i="9"/>
  <c r="AH36" i="9" s="1"/>
  <c r="P36" i="9"/>
  <c r="AM37" i="9"/>
  <c r="M16" i="13" s="1"/>
  <c r="N24" i="14"/>
  <c r="AR45" i="10"/>
  <c r="AS45" i="10"/>
  <c r="S36" i="9"/>
  <c r="F37" i="9"/>
  <c r="H37" i="9" s="1"/>
  <c r="AB37" i="9"/>
  <c r="J16" i="13" s="1"/>
  <c r="J25" i="14"/>
  <c r="AA46" i="10"/>
  <c r="AE46" i="10"/>
  <c r="AD46" i="10"/>
  <c r="F23" i="14"/>
  <c r="N44" i="10"/>
  <c r="O44" i="10" s="1"/>
  <c r="D25" i="14"/>
  <c r="H46" i="10"/>
  <c r="I46" i="10"/>
  <c r="E46" i="10"/>
  <c r="AJ44" i="10"/>
  <c r="AK44" i="10" s="1"/>
  <c r="L23" i="14"/>
  <c r="Q37" i="9"/>
  <c r="T37" i="9" s="1"/>
  <c r="G15" i="13"/>
  <c r="E24" i="14"/>
  <c r="L45" i="10"/>
  <c r="K45" i="10"/>
  <c r="Y44" i="10"/>
  <c r="Z44" i="10" s="1"/>
  <c r="I23" i="14"/>
  <c r="A26" i="14"/>
  <c r="AM47" i="10"/>
  <c r="Q47" i="10"/>
  <c r="AB47" i="10"/>
  <c r="F47" i="10"/>
  <c r="M25" i="14"/>
  <c r="AL46" i="10"/>
  <c r="AP46" i="10"/>
  <c r="AO46" i="10"/>
  <c r="AU44" i="10"/>
  <c r="AV44" i="10" s="1"/>
  <c r="O23" i="14"/>
  <c r="C26" i="14"/>
  <c r="B48" i="10"/>
  <c r="D48" i="10"/>
  <c r="G25" i="14"/>
  <c r="S46" i="10"/>
  <c r="P46" i="10"/>
  <c r="T46" i="10"/>
  <c r="H24" i="14"/>
  <c r="W45" i="10"/>
  <c r="V45" i="10"/>
  <c r="K24" i="14"/>
  <c r="AH45" i="10"/>
  <c r="AG45" i="10"/>
  <c r="L24" i="16"/>
  <c r="AJ45" i="12"/>
  <c r="AK45" i="12" s="1"/>
  <c r="J26" i="16"/>
  <c r="AE47" i="12"/>
  <c r="AD47" i="12"/>
  <c r="AA47" i="12"/>
  <c r="C27" i="16"/>
  <c r="B49" i="12"/>
  <c r="D49" i="12"/>
  <c r="H25" i="16"/>
  <c r="V46" i="12"/>
  <c r="W46" i="12"/>
  <c r="G26" i="16"/>
  <c r="S47" i="12"/>
  <c r="T47" i="12"/>
  <c r="P47" i="12"/>
  <c r="E25" i="16"/>
  <c r="L46" i="12"/>
  <c r="K46" i="12"/>
  <c r="AU45" i="12"/>
  <c r="AV45" i="12" s="1"/>
  <c r="O24" i="16"/>
  <c r="A27" i="16"/>
  <c r="AM48" i="12"/>
  <c r="F48" i="12"/>
  <c r="Q48" i="12"/>
  <c r="AB48" i="12"/>
  <c r="I24" i="16"/>
  <c r="Y45" i="12"/>
  <c r="Z45" i="12" s="1"/>
  <c r="M26" i="16"/>
  <c r="AL47" i="12"/>
  <c r="AO47" i="12"/>
  <c r="AP47" i="12"/>
  <c r="N25" i="16"/>
  <c r="AR46" i="12"/>
  <c r="AS46" i="12"/>
  <c r="D26" i="16"/>
  <c r="H47" i="12"/>
  <c r="E47" i="12"/>
  <c r="I47" i="12"/>
  <c r="K25" i="16"/>
  <c r="AH46" i="12"/>
  <c r="AG46" i="12"/>
  <c r="N45" i="12"/>
  <c r="O45" i="12" s="1"/>
  <c r="F24" i="16"/>
  <c r="B38" i="9"/>
  <c r="A17" i="13" s="1"/>
  <c r="C16" i="13"/>
  <c r="Y46" i="11"/>
  <c r="Z46" i="11" s="1"/>
  <c r="I25" i="15"/>
  <c r="AU46" i="11"/>
  <c r="AV46" i="11" s="1"/>
  <c r="O25" i="15"/>
  <c r="AJ46" i="11"/>
  <c r="AK46" i="11" s="1"/>
  <c r="L25" i="15"/>
  <c r="N46" i="11"/>
  <c r="O46" i="11" s="1"/>
  <c r="F25" i="15"/>
  <c r="Y35" i="9"/>
  <c r="Z35" i="9" s="1"/>
  <c r="AU35" i="9"/>
  <c r="AV35" i="9" s="1"/>
  <c r="AE37" i="9"/>
  <c r="G16" i="13"/>
  <c r="AS36" i="9"/>
  <c r="O15" i="13" s="1"/>
  <c r="N15" i="13"/>
  <c r="AJ35" i="9"/>
  <c r="AK35" i="9" s="1"/>
  <c r="N35" i="9"/>
  <c r="O35" i="9" s="1"/>
  <c r="W36" i="9"/>
  <c r="I15" i="13" s="1"/>
  <c r="H15" i="13"/>
  <c r="L36" i="9"/>
  <c r="F15" i="13" s="1"/>
  <c r="E15" i="13"/>
  <c r="AL48" i="11"/>
  <c r="AO48" i="11"/>
  <c r="AP48" i="11"/>
  <c r="N27" i="15" s="1"/>
  <c r="B50" i="11"/>
  <c r="A29" i="15" s="1"/>
  <c r="D50" i="11"/>
  <c r="C29" i="15" s="1"/>
  <c r="S48" i="11"/>
  <c r="P48" i="11"/>
  <c r="T48" i="11"/>
  <c r="H27" i="15" s="1"/>
  <c r="K47" i="11"/>
  <c r="L47" i="11"/>
  <c r="AS47" i="11"/>
  <c r="AR47" i="11"/>
  <c r="AD48" i="11"/>
  <c r="AA48" i="11"/>
  <c r="AE48" i="11"/>
  <c r="K27" i="15" s="1"/>
  <c r="AG47" i="11"/>
  <c r="AH47" i="11"/>
  <c r="W47" i="11"/>
  <c r="V47" i="11"/>
  <c r="AM49" i="11"/>
  <c r="M28" i="15" s="1"/>
  <c r="AB49" i="11"/>
  <c r="J28" i="15" s="1"/>
  <c r="Q49" i="11"/>
  <c r="G28" i="15" s="1"/>
  <c r="F49" i="11"/>
  <c r="D28" i="15" s="1"/>
  <c r="H48" i="11"/>
  <c r="I48" i="11"/>
  <c r="E27" i="15" s="1"/>
  <c r="E48" i="11"/>
  <c r="AA37" i="9"/>
  <c r="AR36" i="9"/>
  <c r="K36" i="9"/>
  <c r="V36" i="9"/>
  <c r="D38" i="9"/>
  <c r="C17" i="13" s="1"/>
  <c r="S37" i="9" l="1"/>
  <c r="AG36" i="9"/>
  <c r="AB38" i="9"/>
  <c r="J17" i="13" s="1"/>
  <c r="K15" i="13"/>
  <c r="AD37" i="9"/>
  <c r="Q38" i="9"/>
  <c r="P38" i="9" s="1"/>
  <c r="D16" i="13"/>
  <c r="AP37" i="9"/>
  <c r="N16" i="13" s="1"/>
  <c r="AO37" i="9"/>
  <c r="AL37" i="9"/>
  <c r="E37" i="9"/>
  <c r="I37" i="9"/>
  <c r="L37" i="9" s="1"/>
  <c r="F16" i="13" s="1"/>
  <c r="P37" i="9"/>
  <c r="AJ45" i="10"/>
  <c r="AK45" i="10" s="1"/>
  <c r="L24" i="14"/>
  <c r="G26" i="14"/>
  <c r="T47" i="10"/>
  <c r="S47" i="10"/>
  <c r="P47" i="10"/>
  <c r="H25" i="14"/>
  <c r="W46" i="10"/>
  <c r="V46" i="10"/>
  <c r="C27" i="14"/>
  <c r="D49" i="10"/>
  <c r="B49" i="10"/>
  <c r="M26" i="14"/>
  <c r="AO47" i="10"/>
  <c r="AL47" i="10"/>
  <c r="AP47" i="10"/>
  <c r="E25" i="14"/>
  <c r="K46" i="10"/>
  <c r="L46" i="10"/>
  <c r="AU45" i="10"/>
  <c r="AV45" i="10" s="1"/>
  <c r="O24" i="14"/>
  <c r="A27" i="14"/>
  <c r="F48" i="10"/>
  <c r="AM48" i="10"/>
  <c r="Q48" i="10"/>
  <c r="AB48" i="10"/>
  <c r="D26" i="14"/>
  <c r="H47" i="10"/>
  <c r="E47" i="10"/>
  <c r="I47" i="10"/>
  <c r="N45" i="10"/>
  <c r="O45" i="10" s="1"/>
  <c r="F24" i="14"/>
  <c r="I24" i="14"/>
  <c r="Y45" i="10"/>
  <c r="Z45" i="10" s="1"/>
  <c r="N25" i="14"/>
  <c r="AR46" i="10"/>
  <c r="AS46" i="10"/>
  <c r="J26" i="14"/>
  <c r="AA47" i="10"/>
  <c r="AE47" i="10"/>
  <c r="AD47" i="10"/>
  <c r="K25" i="14"/>
  <c r="AH46" i="10"/>
  <c r="AG46" i="10"/>
  <c r="N26" i="16"/>
  <c r="AS47" i="12"/>
  <c r="AR47" i="12"/>
  <c r="D27" i="16"/>
  <c r="E48" i="12"/>
  <c r="I48" i="12"/>
  <c r="H48" i="12"/>
  <c r="Y46" i="12"/>
  <c r="Z46" i="12" s="1"/>
  <c r="I25" i="16"/>
  <c r="A28" i="16"/>
  <c r="Q49" i="12"/>
  <c r="AB49" i="12"/>
  <c r="F49" i="12"/>
  <c r="AM49" i="12"/>
  <c r="K26" i="16"/>
  <c r="AG47" i="12"/>
  <c r="AH47" i="12"/>
  <c r="E26" i="16"/>
  <c r="K47" i="12"/>
  <c r="L47" i="12"/>
  <c r="AU46" i="12"/>
  <c r="AV46" i="12" s="1"/>
  <c r="O25" i="16"/>
  <c r="M27" i="16"/>
  <c r="AL48" i="12"/>
  <c r="AP48" i="12"/>
  <c r="AO48" i="12"/>
  <c r="H26" i="16"/>
  <c r="W47" i="12"/>
  <c r="V47" i="12"/>
  <c r="J27" i="16"/>
  <c r="AE48" i="12"/>
  <c r="AD48" i="12"/>
  <c r="AA48" i="12"/>
  <c r="N46" i="12"/>
  <c r="O46" i="12" s="1"/>
  <c r="F25" i="16"/>
  <c r="L25" i="16"/>
  <c r="AJ46" i="12"/>
  <c r="AK46" i="12" s="1"/>
  <c r="G27" i="16"/>
  <c r="S48" i="12"/>
  <c r="P48" i="12"/>
  <c r="T48" i="12"/>
  <c r="C28" i="16"/>
  <c r="B50" i="12"/>
  <c r="D50" i="12"/>
  <c r="F38" i="9"/>
  <c r="D17" i="13" s="1"/>
  <c r="AM38" i="9"/>
  <c r="AP38" i="9" s="1"/>
  <c r="Y47" i="11"/>
  <c r="Z47" i="11" s="1"/>
  <c r="I26" i="15"/>
  <c r="AU47" i="11"/>
  <c r="AV47" i="11" s="1"/>
  <c r="O26" i="15"/>
  <c r="N47" i="11"/>
  <c r="O47" i="11" s="1"/>
  <c r="F26" i="15"/>
  <c r="AJ47" i="11"/>
  <c r="AK47" i="11" s="1"/>
  <c r="L26" i="15"/>
  <c r="AU36" i="9"/>
  <c r="AV36" i="9" s="1"/>
  <c r="Y36" i="9"/>
  <c r="Z36" i="9" s="1"/>
  <c r="T38" i="9"/>
  <c r="G17" i="13"/>
  <c r="N36" i="9"/>
  <c r="O36" i="9" s="1"/>
  <c r="AE38" i="9"/>
  <c r="L15" i="13"/>
  <c r="AJ36" i="9"/>
  <c r="W37" i="9"/>
  <c r="I16" i="13" s="1"/>
  <c r="H16" i="13"/>
  <c r="AH37" i="9"/>
  <c r="L16" i="13" s="1"/>
  <c r="K16" i="13"/>
  <c r="T49" i="11"/>
  <c r="H28" i="15" s="1"/>
  <c r="S49" i="11"/>
  <c r="P49" i="11"/>
  <c r="D51" i="11"/>
  <c r="C30" i="15" s="1"/>
  <c r="B51" i="11"/>
  <c r="A30" i="15" s="1"/>
  <c r="AP49" i="11"/>
  <c r="N28" i="15" s="1"/>
  <c r="AO49" i="11"/>
  <c r="AL49" i="11"/>
  <c r="AS48" i="11"/>
  <c r="AR48" i="11"/>
  <c r="I49" i="11"/>
  <c r="E28" i="15" s="1"/>
  <c r="E49" i="11"/>
  <c r="H49" i="11"/>
  <c r="AH48" i="11"/>
  <c r="AG48" i="11"/>
  <c r="W48" i="11"/>
  <c r="V48" i="11"/>
  <c r="L48" i="11"/>
  <c r="K48" i="11"/>
  <c r="AE49" i="11"/>
  <c r="K28" i="15" s="1"/>
  <c r="AA49" i="11"/>
  <c r="AD49" i="11"/>
  <c r="AM50" i="11"/>
  <c r="M29" i="15" s="1"/>
  <c r="AB50" i="11"/>
  <c r="J29" i="15" s="1"/>
  <c r="Q50" i="11"/>
  <c r="G29" i="15" s="1"/>
  <c r="F50" i="11"/>
  <c r="D29" i="15" s="1"/>
  <c r="AL38" i="9"/>
  <c r="AA38" i="9"/>
  <c r="V37" i="9"/>
  <c r="AG37" i="9"/>
  <c r="B39" i="9"/>
  <c r="A18" i="13" s="1"/>
  <c r="D39" i="9"/>
  <c r="C18" i="13" s="1"/>
  <c r="AS37" i="9" l="1"/>
  <c r="O16" i="13" s="1"/>
  <c r="AR37" i="9"/>
  <c r="E16" i="13"/>
  <c r="K37" i="9"/>
  <c r="AK36" i="9"/>
  <c r="H38" i="9"/>
  <c r="D27" i="14"/>
  <c r="E48" i="10"/>
  <c r="H48" i="10"/>
  <c r="I48" i="10"/>
  <c r="F25" i="14"/>
  <c r="N46" i="10"/>
  <c r="O46" i="10" s="1"/>
  <c r="C28" i="14"/>
  <c r="B50" i="10"/>
  <c r="D50" i="10"/>
  <c r="O25" i="14"/>
  <c r="AU46" i="10"/>
  <c r="AV46" i="10" s="1"/>
  <c r="J27" i="14"/>
  <c r="AA48" i="10"/>
  <c r="AE48" i="10"/>
  <c r="AD48" i="10"/>
  <c r="K26" i="14"/>
  <c r="AH47" i="10"/>
  <c r="AG47" i="10"/>
  <c r="G27" i="14"/>
  <c r="T48" i="10"/>
  <c r="P48" i="10"/>
  <c r="S48" i="10"/>
  <c r="E26" i="14"/>
  <c r="L47" i="10"/>
  <c r="K47" i="10"/>
  <c r="I38" i="9"/>
  <c r="L38" i="9" s="1"/>
  <c r="F17" i="13" s="1"/>
  <c r="AJ46" i="10"/>
  <c r="AK46" i="10" s="1"/>
  <c r="L25" i="14"/>
  <c r="M27" i="14"/>
  <c r="AL48" i="10"/>
  <c r="AO48" i="10"/>
  <c r="AP48" i="10"/>
  <c r="N26" i="14"/>
  <c r="AR47" i="10"/>
  <c r="AS47" i="10"/>
  <c r="A28" i="14"/>
  <c r="F49" i="10"/>
  <c r="Q49" i="10"/>
  <c r="AB49" i="10"/>
  <c r="AM49" i="10"/>
  <c r="I25" i="14"/>
  <c r="Y46" i="10"/>
  <c r="Z46" i="10" s="1"/>
  <c r="H26" i="14"/>
  <c r="V47" i="10"/>
  <c r="W47" i="10"/>
  <c r="K27" i="16"/>
  <c r="AG48" i="12"/>
  <c r="AH48" i="12"/>
  <c r="Y47" i="12"/>
  <c r="I26" i="16"/>
  <c r="J28" i="16"/>
  <c r="AD49" i="12"/>
  <c r="AA49" i="12"/>
  <c r="AE49" i="12"/>
  <c r="G28" i="16"/>
  <c r="S49" i="12"/>
  <c r="T49" i="12"/>
  <c r="P49" i="12"/>
  <c r="H27" i="16"/>
  <c r="V48" i="12"/>
  <c r="W48" i="12"/>
  <c r="M28" i="16"/>
  <c r="AL49" i="12"/>
  <c r="AO49" i="12"/>
  <c r="AP49" i="12"/>
  <c r="E27" i="16"/>
  <c r="L48" i="12"/>
  <c r="K48" i="12"/>
  <c r="AU47" i="12"/>
  <c r="AV47" i="12" s="1"/>
  <c r="O26" i="16"/>
  <c r="A29" i="16"/>
  <c r="F50" i="12"/>
  <c r="Q50" i="12"/>
  <c r="AB50" i="12"/>
  <c r="AM50" i="12"/>
  <c r="N47" i="12"/>
  <c r="O47" i="12" s="1"/>
  <c r="F26" i="16"/>
  <c r="C29" i="16"/>
  <c r="B51" i="12"/>
  <c r="D51" i="12"/>
  <c r="Z47" i="12"/>
  <c r="N27" i="16"/>
  <c r="AR48" i="12"/>
  <c r="AS48" i="12"/>
  <c r="AJ47" i="12"/>
  <c r="AK47" i="12" s="1"/>
  <c r="L26" i="16"/>
  <c r="D28" i="16"/>
  <c r="H49" i="12"/>
  <c r="E49" i="12"/>
  <c r="I49" i="12"/>
  <c r="E38" i="9"/>
  <c r="AO38" i="9"/>
  <c r="Y37" i="9"/>
  <c r="Z37" i="9" s="1"/>
  <c r="M17" i="13"/>
  <c r="AU48" i="11"/>
  <c r="AV48" i="11" s="1"/>
  <c r="O27" i="15"/>
  <c r="Y48" i="11"/>
  <c r="Z48" i="11" s="1"/>
  <c r="I27" i="15"/>
  <c r="N48" i="11"/>
  <c r="O48" i="11" s="1"/>
  <c r="F27" i="15"/>
  <c r="AJ48" i="11"/>
  <c r="AK48" i="11" s="1"/>
  <c r="L27" i="15"/>
  <c r="AU37" i="9"/>
  <c r="AV37" i="9" s="1"/>
  <c r="AJ37" i="9"/>
  <c r="AK37" i="9" s="1"/>
  <c r="N37" i="9"/>
  <c r="AS38" i="9"/>
  <c r="N17" i="13"/>
  <c r="AH38" i="9"/>
  <c r="L17" i="13" s="1"/>
  <c r="K17" i="13"/>
  <c r="W38" i="9"/>
  <c r="I17" i="13" s="1"/>
  <c r="H17" i="13"/>
  <c r="P50" i="11"/>
  <c r="T50" i="11"/>
  <c r="H29" i="15" s="1"/>
  <c r="S50" i="11"/>
  <c r="AB51" i="11"/>
  <c r="J30" i="15" s="1"/>
  <c r="F51" i="11"/>
  <c r="D30" i="15" s="1"/>
  <c r="Q51" i="11"/>
  <c r="G30" i="15" s="1"/>
  <c r="AM51" i="11"/>
  <c r="M30" i="15" s="1"/>
  <c r="V49" i="11"/>
  <c r="W49" i="11"/>
  <c r="AE50" i="11"/>
  <c r="K29" i="15" s="1"/>
  <c r="AD50" i="11"/>
  <c r="AA50" i="11"/>
  <c r="L49" i="11"/>
  <c r="K49" i="11"/>
  <c r="D52" i="11"/>
  <c r="C31" i="15" s="1"/>
  <c r="B52" i="11"/>
  <c r="A31" i="15" s="1"/>
  <c r="AL50" i="11"/>
  <c r="AP50" i="11"/>
  <c r="N29" i="15" s="1"/>
  <c r="AO50" i="11"/>
  <c r="AS49" i="11"/>
  <c r="AR49" i="11"/>
  <c r="I50" i="11"/>
  <c r="E29" i="15" s="1"/>
  <c r="E50" i="11"/>
  <c r="H50" i="11"/>
  <c r="AH49" i="11"/>
  <c r="AG49" i="11"/>
  <c r="AR38" i="9"/>
  <c r="AM39" i="9"/>
  <c r="AB39" i="9"/>
  <c r="Q39" i="9"/>
  <c r="F39" i="9"/>
  <c r="D18" i="13" s="1"/>
  <c r="V38" i="9"/>
  <c r="S38" i="9"/>
  <c r="B40" i="9"/>
  <c r="A19" i="13" s="1"/>
  <c r="AG38" i="9"/>
  <c r="AD38" i="9"/>
  <c r="D40" i="9"/>
  <c r="C19" i="13" s="1"/>
  <c r="K38" i="9" l="1"/>
  <c r="O37" i="9"/>
  <c r="E17" i="13"/>
  <c r="M28" i="14"/>
  <c r="AO49" i="10"/>
  <c r="AL49" i="10"/>
  <c r="AP49" i="10"/>
  <c r="N27" i="14"/>
  <c r="AS48" i="10"/>
  <c r="AR48" i="10"/>
  <c r="N47" i="10"/>
  <c r="O47" i="10" s="1"/>
  <c r="F26" i="14"/>
  <c r="H27" i="14"/>
  <c r="V48" i="10"/>
  <c r="W48" i="10"/>
  <c r="A29" i="14"/>
  <c r="F50" i="10"/>
  <c r="AM50" i="10"/>
  <c r="Q50" i="10"/>
  <c r="AB50" i="10"/>
  <c r="E27" i="14"/>
  <c r="K48" i="10"/>
  <c r="L48" i="10"/>
  <c r="J28" i="14"/>
  <c r="AE49" i="10"/>
  <c r="AD49" i="10"/>
  <c r="AA49" i="10"/>
  <c r="AU47" i="10"/>
  <c r="AV47" i="10" s="1"/>
  <c r="O26" i="14"/>
  <c r="G28" i="14"/>
  <c r="T49" i="10"/>
  <c r="S49" i="10"/>
  <c r="P49" i="10"/>
  <c r="K27" i="14"/>
  <c r="AH48" i="10"/>
  <c r="AG48" i="10"/>
  <c r="Y47" i="10"/>
  <c r="Z47" i="10" s="1"/>
  <c r="I26" i="14"/>
  <c r="D28" i="14"/>
  <c r="I49" i="10"/>
  <c r="E49" i="10"/>
  <c r="H49" i="10"/>
  <c r="L26" i="14"/>
  <c r="AJ47" i="10"/>
  <c r="AK47" i="10" s="1"/>
  <c r="C29" i="14"/>
  <c r="D51" i="10"/>
  <c r="B51" i="10"/>
  <c r="N28" i="16"/>
  <c r="AS49" i="12"/>
  <c r="AR49" i="12"/>
  <c r="H28" i="16"/>
  <c r="V49" i="12"/>
  <c r="W49" i="12"/>
  <c r="AU48" i="12"/>
  <c r="AV48" i="12" s="1"/>
  <c r="O27" i="16"/>
  <c r="C30" i="16"/>
  <c r="B52" i="12"/>
  <c r="D52" i="12"/>
  <c r="D29" i="16"/>
  <c r="H50" i="12"/>
  <c r="E50" i="12"/>
  <c r="I50" i="12"/>
  <c r="L27" i="16"/>
  <c r="AJ48" i="12"/>
  <c r="AK48" i="12" s="1"/>
  <c r="A30" i="16"/>
  <c r="AB51" i="12"/>
  <c r="F51" i="12"/>
  <c r="Q51" i="12"/>
  <c r="AM51" i="12"/>
  <c r="M29" i="16"/>
  <c r="AL50" i="12"/>
  <c r="AO50" i="12"/>
  <c r="AP50" i="12"/>
  <c r="F27" i="16"/>
  <c r="N48" i="12"/>
  <c r="O48" i="12" s="1"/>
  <c r="G29" i="16"/>
  <c r="P50" i="12"/>
  <c r="S50" i="12"/>
  <c r="T50" i="12"/>
  <c r="Y48" i="12"/>
  <c r="Z48" i="12" s="1"/>
  <c r="I27" i="16"/>
  <c r="E28" i="16"/>
  <c r="L49" i="12"/>
  <c r="K49" i="12"/>
  <c r="J29" i="16"/>
  <c r="AD50" i="12"/>
  <c r="AE50" i="12"/>
  <c r="AA50" i="12"/>
  <c r="K28" i="16"/>
  <c r="AG49" i="12"/>
  <c r="AH49" i="12"/>
  <c r="Y38" i="9"/>
  <c r="Z38" i="9" s="1"/>
  <c r="AU49" i="11"/>
  <c r="AV49" i="11" s="1"/>
  <c r="O28" i="15"/>
  <c r="AJ49" i="11"/>
  <c r="AK49" i="11" s="1"/>
  <c r="L28" i="15"/>
  <c r="N49" i="11"/>
  <c r="O49" i="11" s="1"/>
  <c r="F28" i="15"/>
  <c r="Y49" i="11"/>
  <c r="Z49" i="11" s="1"/>
  <c r="I28" i="15"/>
  <c r="N38" i="9"/>
  <c r="O38" i="9" s="1"/>
  <c r="AJ38" i="9"/>
  <c r="AK38" i="9" s="1"/>
  <c r="O17" i="13"/>
  <c r="AU38" i="9"/>
  <c r="AV38" i="9" s="1"/>
  <c r="AE39" i="9"/>
  <c r="J18" i="13"/>
  <c r="T39" i="9"/>
  <c r="G18" i="13"/>
  <c r="AP39" i="9"/>
  <c r="M18" i="13"/>
  <c r="D53" i="11"/>
  <c r="C32" i="15" s="1"/>
  <c r="B53" i="11"/>
  <c r="A32" i="15" s="1"/>
  <c r="I51" i="11"/>
  <c r="E30" i="15" s="1"/>
  <c r="E51" i="11"/>
  <c r="H51" i="11"/>
  <c r="L50" i="11"/>
  <c r="K50" i="11"/>
  <c r="AS50" i="11"/>
  <c r="AR50" i="11"/>
  <c r="AE51" i="11"/>
  <c r="K30" i="15" s="1"/>
  <c r="AD51" i="11"/>
  <c r="AA51" i="11"/>
  <c r="AP51" i="11"/>
  <c r="N30" i="15" s="1"/>
  <c r="AO51" i="11"/>
  <c r="AL51" i="11"/>
  <c r="AM52" i="11"/>
  <c r="M31" i="15" s="1"/>
  <c r="AB52" i="11"/>
  <c r="J31" i="15" s="1"/>
  <c r="Q52" i="11"/>
  <c r="G31" i="15" s="1"/>
  <c r="F52" i="11"/>
  <c r="D31" i="15" s="1"/>
  <c r="AH50" i="11"/>
  <c r="AG50" i="11"/>
  <c r="T51" i="11"/>
  <c r="H30" i="15" s="1"/>
  <c r="P51" i="11"/>
  <c r="S51" i="11"/>
  <c r="W50" i="11"/>
  <c r="V50" i="11"/>
  <c r="E39" i="9"/>
  <c r="I39" i="9"/>
  <c r="P39" i="9"/>
  <c r="AA39" i="9"/>
  <c r="AL39" i="9"/>
  <c r="AM40" i="9"/>
  <c r="AB40" i="9"/>
  <c r="Q40" i="9"/>
  <c r="H39" i="9"/>
  <c r="F40" i="9"/>
  <c r="AO39" i="9"/>
  <c r="S39" i="9"/>
  <c r="B41" i="9"/>
  <c r="A20" i="13" s="1"/>
  <c r="AD39" i="9"/>
  <c r="D41" i="9"/>
  <c r="C20" i="13" s="1"/>
  <c r="A30" i="14" l="1"/>
  <c r="Q51" i="10"/>
  <c r="AB51" i="10"/>
  <c r="F51" i="10"/>
  <c r="AM51" i="10"/>
  <c r="L27" i="14"/>
  <c r="AJ48" i="10"/>
  <c r="AK48" i="10" s="1"/>
  <c r="H28" i="14"/>
  <c r="V49" i="10"/>
  <c r="W49" i="10"/>
  <c r="F27" i="14"/>
  <c r="N48" i="10"/>
  <c r="O48" i="10" s="1"/>
  <c r="G29" i="14"/>
  <c r="P50" i="10"/>
  <c r="S50" i="10"/>
  <c r="T50" i="10"/>
  <c r="Y48" i="10"/>
  <c r="Z48" i="10" s="1"/>
  <c r="I27" i="14"/>
  <c r="N28" i="14"/>
  <c r="AS49" i="10"/>
  <c r="AR49" i="10"/>
  <c r="M29" i="14"/>
  <c r="AP50" i="10"/>
  <c r="AL50" i="10"/>
  <c r="AO50" i="10"/>
  <c r="K28" i="14"/>
  <c r="AH49" i="10"/>
  <c r="AG49" i="10"/>
  <c r="D29" i="14"/>
  <c r="I50" i="10"/>
  <c r="E50" i="10"/>
  <c r="H50" i="10"/>
  <c r="O27" i="14"/>
  <c r="AU48" i="10"/>
  <c r="AV48" i="10" s="1"/>
  <c r="C30" i="14"/>
  <c r="D52" i="10"/>
  <c r="B52" i="10"/>
  <c r="E28" i="14"/>
  <c r="K49" i="10"/>
  <c r="L49" i="10"/>
  <c r="J29" i="14"/>
  <c r="AA50" i="10"/>
  <c r="AE50" i="10"/>
  <c r="AD50" i="10"/>
  <c r="N29" i="16"/>
  <c r="AR50" i="12"/>
  <c r="AS50" i="12"/>
  <c r="M30" i="16"/>
  <c r="AP51" i="12"/>
  <c r="AO51" i="12"/>
  <c r="AL51" i="12"/>
  <c r="E29" i="16"/>
  <c r="K50" i="12"/>
  <c r="L50" i="12"/>
  <c r="C31" i="16"/>
  <c r="B53" i="12"/>
  <c r="D53" i="12"/>
  <c r="G30" i="16"/>
  <c r="P51" i="12"/>
  <c r="S51" i="12"/>
  <c r="T51" i="12"/>
  <c r="A31" i="16"/>
  <c r="AB52" i="12"/>
  <c r="F52" i="12"/>
  <c r="Q52" i="12"/>
  <c r="AM52" i="12"/>
  <c r="I28" i="16"/>
  <c r="Y49" i="12"/>
  <c r="Z49" i="12" s="1"/>
  <c r="AU49" i="12"/>
  <c r="AV49" i="12" s="1"/>
  <c r="O28" i="16"/>
  <c r="J30" i="16"/>
  <c r="AE51" i="12"/>
  <c r="AD51" i="12"/>
  <c r="AA51" i="12"/>
  <c r="L28" i="16"/>
  <c r="AJ49" i="12"/>
  <c r="AK49" i="12" s="1"/>
  <c r="K29" i="16"/>
  <c r="AH50" i="12"/>
  <c r="AG50" i="12"/>
  <c r="N49" i="12"/>
  <c r="O49" i="12" s="1"/>
  <c r="F28" i="16"/>
  <c r="H29" i="16"/>
  <c r="V50" i="12"/>
  <c r="W50" i="12"/>
  <c r="D30" i="16"/>
  <c r="H51" i="12"/>
  <c r="E51" i="12"/>
  <c r="I51" i="12"/>
  <c r="N50" i="11"/>
  <c r="O50" i="11" s="1"/>
  <c r="F29" i="15"/>
  <c r="Y50" i="11"/>
  <c r="Z50" i="11" s="1"/>
  <c r="I29" i="15"/>
  <c r="AJ50" i="11"/>
  <c r="AK50" i="11" s="1"/>
  <c r="L29" i="15"/>
  <c r="AU50" i="11"/>
  <c r="AV50" i="11" s="1"/>
  <c r="O29" i="15"/>
  <c r="AP40" i="9"/>
  <c r="M19" i="13"/>
  <c r="AS39" i="9"/>
  <c r="N18" i="13"/>
  <c r="T40" i="9"/>
  <c r="G19" i="13"/>
  <c r="W39" i="9"/>
  <c r="H18" i="13"/>
  <c r="I40" i="9"/>
  <c r="D19" i="13"/>
  <c r="AH39" i="9"/>
  <c r="K18" i="13"/>
  <c r="AE40" i="9"/>
  <c r="J19" i="13"/>
  <c r="L39" i="9"/>
  <c r="F18" i="13" s="1"/>
  <c r="E18" i="13"/>
  <c r="AD52" i="11"/>
  <c r="AE52" i="11"/>
  <c r="K31" i="15" s="1"/>
  <c r="AA52" i="11"/>
  <c r="AH51" i="11"/>
  <c r="AG51" i="11"/>
  <c r="Q53" i="11"/>
  <c r="G32" i="15" s="1"/>
  <c r="AB53" i="11"/>
  <c r="J32" i="15" s="1"/>
  <c r="AM53" i="11"/>
  <c r="M32" i="15" s="1"/>
  <c r="F53" i="11"/>
  <c r="D32" i="15" s="1"/>
  <c r="AO52" i="11"/>
  <c r="AL52" i="11"/>
  <c r="AP52" i="11"/>
  <c r="N31" i="15" s="1"/>
  <c r="AR51" i="11"/>
  <c r="AS51" i="11"/>
  <c r="B54" i="11"/>
  <c r="A33" i="15" s="1"/>
  <c r="D54" i="11"/>
  <c r="C33" i="15" s="1"/>
  <c r="H52" i="11"/>
  <c r="E52" i="11"/>
  <c r="I52" i="11"/>
  <c r="E31" i="15" s="1"/>
  <c r="V51" i="11"/>
  <c r="W51" i="11"/>
  <c r="S52" i="11"/>
  <c r="T52" i="11"/>
  <c r="H31" i="15" s="1"/>
  <c r="P52" i="11"/>
  <c r="L51" i="11"/>
  <c r="K51" i="11"/>
  <c r="H40" i="9"/>
  <c r="E40" i="9"/>
  <c r="P40" i="9"/>
  <c r="AA40" i="9"/>
  <c r="AR39" i="9"/>
  <c r="AL40" i="9"/>
  <c r="Q41" i="9"/>
  <c r="AM41" i="9"/>
  <c r="AB41" i="9"/>
  <c r="K39" i="9"/>
  <c r="AG39" i="9"/>
  <c r="V39" i="9"/>
  <c r="AO40" i="9"/>
  <c r="F41" i="9"/>
  <c r="D20" i="13" s="1"/>
  <c r="S40" i="9"/>
  <c r="AD40" i="9"/>
  <c r="B42" i="9"/>
  <c r="A21" i="13" s="1"/>
  <c r="D42" i="9"/>
  <c r="C21" i="13" s="1"/>
  <c r="K29" i="14" l="1"/>
  <c r="AH50" i="10"/>
  <c r="AG50" i="10"/>
  <c r="C31" i="14"/>
  <c r="B53" i="10"/>
  <c r="D53" i="10"/>
  <c r="AU49" i="10"/>
  <c r="AV49" i="10" s="1"/>
  <c r="O28" i="14"/>
  <c r="H29" i="14"/>
  <c r="W50" i="10"/>
  <c r="V50" i="10"/>
  <c r="D30" i="14"/>
  <c r="E51" i="10"/>
  <c r="I51" i="10"/>
  <c r="H51" i="10"/>
  <c r="L28" i="14"/>
  <c r="AJ49" i="10"/>
  <c r="AK49" i="10" s="1"/>
  <c r="E29" i="14"/>
  <c r="L50" i="10"/>
  <c r="K50" i="10"/>
  <c r="I28" i="14"/>
  <c r="Y49" i="10"/>
  <c r="Z49" i="10" s="1"/>
  <c r="G30" i="14"/>
  <c r="S51" i="10"/>
  <c r="P51" i="10"/>
  <c r="T51" i="10"/>
  <c r="N29" i="14"/>
  <c r="AS50" i="10"/>
  <c r="AR50" i="10"/>
  <c r="J30" i="14"/>
  <c r="AE51" i="10"/>
  <c r="AD51" i="10"/>
  <c r="AA51" i="10"/>
  <c r="F28" i="14"/>
  <c r="N49" i="10"/>
  <c r="O49" i="10" s="1"/>
  <c r="A31" i="14"/>
  <c r="AM52" i="10"/>
  <c r="AB52" i="10"/>
  <c r="Q52" i="10"/>
  <c r="F52" i="10"/>
  <c r="M30" i="14"/>
  <c r="AP51" i="10"/>
  <c r="AL51" i="10"/>
  <c r="AO51" i="10"/>
  <c r="M31" i="16"/>
  <c r="AP52" i="12"/>
  <c r="AL52" i="12"/>
  <c r="AO52" i="12"/>
  <c r="A32" i="16"/>
  <c r="Q53" i="12"/>
  <c r="AM53" i="12"/>
  <c r="AB53" i="12"/>
  <c r="F53" i="12"/>
  <c r="G31" i="16"/>
  <c r="S52" i="12"/>
  <c r="T52" i="12"/>
  <c r="P52" i="12"/>
  <c r="AU50" i="12"/>
  <c r="AV50" i="12" s="1"/>
  <c r="O29" i="16"/>
  <c r="E30" i="16"/>
  <c r="K51" i="12"/>
  <c r="L51" i="12"/>
  <c r="Y50" i="12"/>
  <c r="Z50" i="12" s="1"/>
  <c r="I29" i="16"/>
  <c r="K30" i="16"/>
  <c r="AG51" i="12"/>
  <c r="AH51" i="12"/>
  <c r="D31" i="16"/>
  <c r="I52" i="12"/>
  <c r="E52" i="12"/>
  <c r="H52" i="12"/>
  <c r="N50" i="12"/>
  <c r="O50" i="12" s="1"/>
  <c r="F29" i="16"/>
  <c r="AJ50" i="12"/>
  <c r="AK50" i="12" s="1"/>
  <c r="L29" i="16"/>
  <c r="H30" i="16"/>
  <c r="W51" i="12"/>
  <c r="V51" i="12"/>
  <c r="J31" i="16"/>
  <c r="AD52" i="12"/>
  <c r="AE52" i="12"/>
  <c r="AA52" i="12"/>
  <c r="C32" i="16"/>
  <c r="B54" i="12"/>
  <c r="D54" i="12"/>
  <c r="N30" i="16"/>
  <c r="AS51" i="12"/>
  <c r="AR51" i="12"/>
  <c r="AU51" i="11"/>
  <c r="AV51" i="11" s="1"/>
  <c r="O30" i="15"/>
  <c r="N51" i="11"/>
  <c r="O51" i="11" s="1"/>
  <c r="F30" i="15"/>
  <c r="Y51" i="11"/>
  <c r="Z51" i="11" s="1"/>
  <c r="I30" i="15"/>
  <c r="AJ51" i="11"/>
  <c r="AK51" i="11" s="1"/>
  <c r="L30" i="15"/>
  <c r="N39" i="9"/>
  <c r="O39" i="9" s="1"/>
  <c r="L18" i="13"/>
  <c r="AJ39" i="9"/>
  <c r="AK39" i="9" s="1"/>
  <c r="I18" i="13"/>
  <c r="Y39" i="9"/>
  <c r="Z39" i="9" s="1"/>
  <c r="O18" i="13"/>
  <c r="AU39" i="9"/>
  <c r="AV39" i="9" s="1"/>
  <c r="AE41" i="9"/>
  <c r="J20" i="13"/>
  <c r="T41" i="9"/>
  <c r="G20" i="13"/>
  <c r="AP41" i="9"/>
  <c r="M20" i="13"/>
  <c r="AH40" i="9"/>
  <c r="K19" i="13"/>
  <c r="L40" i="9"/>
  <c r="F19" i="13" s="1"/>
  <c r="E19" i="13"/>
  <c r="W40" i="9"/>
  <c r="H19" i="13"/>
  <c r="AS40" i="9"/>
  <c r="N19" i="13"/>
  <c r="T53" i="11"/>
  <c r="H32" i="15" s="1"/>
  <c r="S53" i="11"/>
  <c r="P53" i="11"/>
  <c r="W52" i="11"/>
  <c r="V52" i="11"/>
  <c r="AS52" i="11"/>
  <c r="AR52" i="11"/>
  <c r="I53" i="11"/>
  <c r="E32" i="15" s="1"/>
  <c r="E53" i="11"/>
  <c r="H53" i="11"/>
  <c r="AP53" i="11"/>
  <c r="N32" i="15" s="1"/>
  <c r="AO53" i="11"/>
  <c r="AL53" i="11"/>
  <c r="AE53" i="11"/>
  <c r="K32" i="15" s="1"/>
  <c r="AA53" i="11"/>
  <c r="AD53" i="11"/>
  <c r="D55" i="11"/>
  <c r="C34" i="15" s="1"/>
  <c r="B55" i="11"/>
  <c r="A34" i="15" s="1"/>
  <c r="L52" i="11"/>
  <c r="K52" i="11"/>
  <c r="AM54" i="11"/>
  <c r="M33" i="15" s="1"/>
  <c r="AB54" i="11"/>
  <c r="J33" i="15" s="1"/>
  <c r="Q54" i="11"/>
  <c r="G33" i="15" s="1"/>
  <c r="F54" i="11"/>
  <c r="D33" i="15" s="1"/>
  <c r="AH52" i="11"/>
  <c r="AG52" i="11"/>
  <c r="E41" i="9"/>
  <c r="I41" i="9"/>
  <c r="AR40" i="9"/>
  <c r="P41" i="9"/>
  <c r="AA41" i="9"/>
  <c r="AL41" i="9"/>
  <c r="Q42" i="9"/>
  <c r="AM42" i="9"/>
  <c r="AB42" i="9"/>
  <c r="AG40" i="9"/>
  <c r="V40" i="9"/>
  <c r="K40" i="9"/>
  <c r="AO41" i="9"/>
  <c r="F42" i="9"/>
  <c r="D21" i="13" s="1"/>
  <c r="AD41" i="9"/>
  <c r="B43" i="9"/>
  <c r="A22" i="13" s="1"/>
  <c r="S41" i="9"/>
  <c r="H41" i="9"/>
  <c r="D43" i="9"/>
  <c r="C22" i="13" s="1"/>
  <c r="D31" i="14" l="1"/>
  <c r="E52" i="10"/>
  <c r="I52" i="10"/>
  <c r="H52" i="10"/>
  <c r="O29" i="14"/>
  <c r="AU50" i="10"/>
  <c r="AV50" i="10" s="1"/>
  <c r="K30" i="14"/>
  <c r="AG51" i="10"/>
  <c r="AH51" i="10"/>
  <c r="N30" i="14"/>
  <c r="AR51" i="10"/>
  <c r="AS51" i="10"/>
  <c r="J31" i="14"/>
  <c r="AA52" i="10"/>
  <c r="AE52" i="10"/>
  <c r="AD52" i="10"/>
  <c r="H30" i="14"/>
  <c r="V51" i="10"/>
  <c r="W51" i="10"/>
  <c r="E30" i="14"/>
  <c r="L51" i="10"/>
  <c r="K51" i="10"/>
  <c r="I29" i="14"/>
  <c r="Y50" i="10"/>
  <c r="C32" i="14"/>
  <c r="B54" i="10"/>
  <c r="D54" i="10"/>
  <c r="L29" i="14"/>
  <c r="AJ50" i="10"/>
  <c r="AK50" i="10" s="1"/>
  <c r="G31" i="14"/>
  <c r="P52" i="10"/>
  <c r="T52" i="10"/>
  <c r="S52" i="10"/>
  <c r="N50" i="10"/>
  <c r="O50" i="10" s="1"/>
  <c r="F29" i="14"/>
  <c r="Z50" i="10"/>
  <c r="M31" i="14"/>
  <c r="AP52" i="10"/>
  <c r="AO52" i="10"/>
  <c r="AL52" i="10"/>
  <c r="A32" i="14"/>
  <c r="AM53" i="10"/>
  <c r="AB53" i="10"/>
  <c r="Q53" i="10"/>
  <c r="F53" i="10"/>
  <c r="A33" i="16"/>
  <c r="AM54" i="12"/>
  <c r="AB54" i="12"/>
  <c r="Q54" i="12"/>
  <c r="F54" i="12"/>
  <c r="J32" i="16"/>
  <c r="AA53" i="12"/>
  <c r="AD53" i="12"/>
  <c r="AE53" i="12"/>
  <c r="AU51" i="12"/>
  <c r="AV51" i="12" s="1"/>
  <c r="O30" i="16"/>
  <c r="M32" i="16"/>
  <c r="AO53" i="12"/>
  <c r="AL53" i="12"/>
  <c r="AP53" i="12"/>
  <c r="N51" i="12"/>
  <c r="O51" i="12" s="1"/>
  <c r="F30" i="16"/>
  <c r="G32" i="16"/>
  <c r="S53" i="12"/>
  <c r="T53" i="12"/>
  <c r="P53" i="12"/>
  <c r="N31" i="16"/>
  <c r="AS52" i="12"/>
  <c r="AR52" i="12"/>
  <c r="H31" i="16"/>
  <c r="W52" i="12"/>
  <c r="V52" i="12"/>
  <c r="AJ51" i="12"/>
  <c r="AK51" i="12" s="1"/>
  <c r="L30" i="16"/>
  <c r="C33" i="16"/>
  <c r="D55" i="12"/>
  <c r="B55" i="12"/>
  <c r="K31" i="16"/>
  <c r="AG52" i="12"/>
  <c r="AH52" i="12"/>
  <c r="Y51" i="12"/>
  <c r="Z51" i="12" s="1"/>
  <c r="I30" i="16"/>
  <c r="E31" i="16"/>
  <c r="K52" i="12"/>
  <c r="L52" i="12"/>
  <c r="D32" i="16"/>
  <c r="H53" i="12"/>
  <c r="E53" i="12"/>
  <c r="I53" i="12"/>
  <c r="AU52" i="11"/>
  <c r="AV52" i="11" s="1"/>
  <c r="O31" i="15"/>
  <c r="AJ52" i="11"/>
  <c r="AK52" i="11" s="1"/>
  <c r="L31" i="15"/>
  <c r="Y52" i="11"/>
  <c r="Z52" i="11" s="1"/>
  <c r="I31" i="15"/>
  <c r="N52" i="11"/>
  <c r="O52" i="11" s="1"/>
  <c r="F31" i="15"/>
  <c r="N40" i="9"/>
  <c r="O40" i="9" s="1"/>
  <c r="AP42" i="9"/>
  <c r="M21" i="13"/>
  <c r="I19" i="13"/>
  <c r="Y40" i="9"/>
  <c r="Z40" i="9" s="1"/>
  <c r="L19" i="13"/>
  <c r="AJ40" i="9"/>
  <c r="AK40" i="9" s="1"/>
  <c r="W41" i="9"/>
  <c r="H20" i="13"/>
  <c r="AH41" i="9"/>
  <c r="K20" i="13"/>
  <c r="T42" i="9"/>
  <c r="G21" i="13"/>
  <c r="AE42" i="9"/>
  <c r="J21" i="13"/>
  <c r="L41" i="9"/>
  <c r="F20" i="13" s="1"/>
  <c r="E20" i="13"/>
  <c r="O19" i="13"/>
  <c r="AU40" i="9"/>
  <c r="AV40" i="9" s="1"/>
  <c r="AS41" i="9"/>
  <c r="N20" i="13"/>
  <c r="AL54" i="11"/>
  <c r="AP54" i="11"/>
  <c r="N33" i="15" s="1"/>
  <c r="AO54" i="11"/>
  <c r="D56" i="11"/>
  <c r="C35" i="15" s="1"/>
  <c r="B56" i="11"/>
  <c r="A35" i="15" s="1"/>
  <c r="W53" i="11"/>
  <c r="V53" i="11"/>
  <c r="I54" i="11"/>
  <c r="E33" i="15" s="1"/>
  <c r="E54" i="11"/>
  <c r="H54" i="11"/>
  <c r="AS53" i="11"/>
  <c r="AR53" i="11"/>
  <c r="L53" i="11"/>
  <c r="K53" i="11"/>
  <c r="P54" i="11"/>
  <c r="T54" i="11"/>
  <c r="H33" i="15" s="1"/>
  <c r="S54" i="11"/>
  <c r="AE54" i="11"/>
  <c r="K33" i="15" s="1"/>
  <c r="AA54" i="11"/>
  <c r="AD54" i="11"/>
  <c r="AB55" i="11"/>
  <c r="J34" i="15" s="1"/>
  <c r="F55" i="11"/>
  <c r="D34" i="15" s="1"/>
  <c r="AM55" i="11"/>
  <c r="M34" i="15" s="1"/>
  <c r="Q55" i="11"/>
  <c r="G34" i="15" s="1"/>
  <c r="AH53" i="11"/>
  <c r="AG53" i="11"/>
  <c r="E42" i="9"/>
  <c r="I42" i="9"/>
  <c r="AR41" i="9"/>
  <c r="P42" i="9"/>
  <c r="AA42" i="9"/>
  <c r="AL42" i="9"/>
  <c r="AM43" i="9"/>
  <c r="AB43" i="9"/>
  <c r="Q43" i="9"/>
  <c r="K41" i="9"/>
  <c r="V41" i="9"/>
  <c r="AG41" i="9"/>
  <c r="F43" i="9"/>
  <c r="D22" i="13" s="1"/>
  <c r="AO42" i="9"/>
  <c r="AD42" i="9"/>
  <c r="S42" i="9"/>
  <c r="B44" i="9"/>
  <c r="A23" i="13" s="1"/>
  <c r="D44" i="9"/>
  <c r="C23" i="13" s="1"/>
  <c r="F74" i="9"/>
  <c r="H42" i="9"/>
  <c r="G32" i="14" l="1"/>
  <c r="T53" i="10"/>
  <c r="P53" i="10"/>
  <c r="S53" i="10"/>
  <c r="H31" i="14"/>
  <c r="V52" i="10"/>
  <c r="W52" i="10"/>
  <c r="AU51" i="10"/>
  <c r="AV51" i="10" s="1"/>
  <c r="O30" i="14"/>
  <c r="J32" i="14"/>
  <c r="AE53" i="10"/>
  <c r="AA53" i="10"/>
  <c r="AD53" i="10"/>
  <c r="C33" i="14"/>
  <c r="D55" i="10"/>
  <c r="B55" i="10"/>
  <c r="Y51" i="10"/>
  <c r="Z51" i="10" s="1"/>
  <c r="I30" i="14"/>
  <c r="K31" i="14"/>
  <c r="AH52" i="10"/>
  <c r="AG52" i="10"/>
  <c r="E31" i="14"/>
  <c r="L52" i="10"/>
  <c r="K52" i="10"/>
  <c r="M32" i="14"/>
  <c r="AL53" i="10"/>
  <c r="AP53" i="10"/>
  <c r="AO53" i="10"/>
  <c r="N31" i="14"/>
  <c r="AR52" i="10"/>
  <c r="AS52" i="10"/>
  <c r="A33" i="14"/>
  <c r="AM54" i="10"/>
  <c r="AB54" i="10"/>
  <c r="Q54" i="10"/>
  <c r="F54" i="10"/>
  <c r="D32" i="14"/>
  <c r="H53" i="10"/>
  <c r="I53" i="10"/>
  <c r="E53" i="10"/>
  <c r="N51" i="10"/>
  <c r="O51" i="10" s="1"/>
  <c r="F30" i="14"/>
  <c r="L30" i="14"/>
  <c r="AJ51" i="10"/>
  <c r="AK51" i="10" s="1"/>
  <c r="AJ52" i="12"/>
  <c r="AK52" i="12" s="1"/>
  <c r="L31" i="16"/>
  <c r="C34" i="16"/>
  <c r="D56" i="12"/>
  <c r="B56" i="12"/>
  <c r="N32" i="16"/>
  <c r="AR53" i="12"/>
  <c r="AS53" i="12"/>
  <c r="Y52" i="12"/>
  <c r="Z52" i="12" s="1"/>
  <c r="I31" i="16"/>
  <c r="M33" i="16"/>
  <c r="AP54" i="12"/>
  <c r="AL54" i="12"/>
  <c r="AO54" i="12"/>
  <c r="K32" i="16"/>
  <c r="AH53" i="12"/>
  <c r="AG53" i="12"/>
  <c r="D33" i="16"/>
  <c r="E54" i="12"/>
  <c r="H54" i="12"/>
  <c r="I54" i="12"/>
  <c r="AU52" i="12"/>
  <c r="AV52" i="12" s="1"/>
  <c r="O31" i="16"/>
  <c r="J33" i="16"/>
  <c r="AA54" i="12"/>
  <c r="AE54" i="12"/>
  <c r="AD54" i="12"/>
  <c r="E32" i="16"/>
  <c r="L53" i="12"/>
  <c r="K53" i="12"/>
  <c r="N52" i="12"/>
  <c r="O52" i="12" s="1"/>
  <c r="F31" i="16"/>
  <c r="A34" i="16"/>
  <c r="Q55" i="12"/>
  <c r="AM55" i="12"/>
  <c r="F55" i="12"/>
  <c r="AB55" i="12"/>
  <c r="H32" i="16"/>
  <c r="W53" i="12"/>
  <c r="V53" i="12"/>
  <c r="G33" i="16"/>
  <c r="S54" i="12"/>
  <c r="P54" i="12"/>
  <c r="T54" i="12"/>
  <c r="N41" i="9"/>
  <c r="O41" i="9" s="1"/>
  <c r="Y53" i="11"/>
  <c r="Z53" i="11" s="1"/>
  <c r="I32" i="15"/>
  <c r="AJ53" i="11"/>
  <c r="AK53" i="11" s="1"/>
  <c r="L32" i="15"/>
  <c r="AU53" i="11"/>
  <c r="AV53" i="11" s="1"/>
  <c r="O32" i="15"/>
  <c r="N53" i="11"/>
  <c r="O53" i="11" s="1"/>
  <c r="F32" i="15"/>
  <c r="M53" i="13"/>
  <c r="L20" i="13"/>
  <c r="AJ41" i="9"/>
  <c r="AK41" i="9" s="1"/>
  <c r="J53" i="13"/>
  <c r="AE43" i="9"/>
  <c r="J22" i="13"/>
  <c r="O20" i="13"/>
  <c r="AU41" i="9"/>
  <c r="AV41" i="9" s="1"/>
  <c r="W42" i="9"/>
  <c r="H21" i="13"/>
  <c r="I20" i="13"/>
  <c r="Y41" i="9"/>
  <c r="Z41" i="9" s="1"/>
  <c r="AH42" i="9"/>
  <c r="L21" i="13" s="1"/>
  <c r="K21" i="13"/>
  <c r="H74" i="9"/>
  <c r="D53" i="13"/>
  <c r="T43" i="9"/>
  <c r="G22" i="13"/>
  <c r="AP43" i="9"/>
  <c r="M22" i="13"/>
  <c r="L42" i="9"/>
  <c r="F21" i="13" s="1"/>
  <c r="E21" i="13"/>
  <c r="AS42" i="9"/>
  <c r="O21" i="13" s="1"/>
  <c r="N21" i="13"/>
  <c r="AP55" i="11"/>
  <c r="N34" i="15" s="1"/>
  <c r="AO55" i="11"/>
  <c r="AL55" i="11"/>
  <c r="L54" i="11"/>
  <c r="K54" i="11"/>
  <c r="AM56" i="11"/>
  <c r="M35" i="15" s="1"/>
  <c r="AB56" i="11"/>
  <c r="J35" i="15" s="1"/>
  <c r="Q56" i="11"/>
  <c r="G35" i="15" s="1"/>
  <c r="F56" i="11"/>
  <c r="D35" i="15" s="1"/>
  <c r="I55" i="11"/>
  <c r="E34" i="15" s="1"/>
  <c r="H55" i="11"/>
  <c r="E55" i="11"/>
  <c r="AH54" i="11"/>
  <c r="AG54" i="11"/>
  <c r="D57" i="11"/>
  <c r="C36" i="15" s="1"/>
  <c r="B57" i="11"/>
  <c r="A36" i="15" s="1"/>
  <c r="AE55" i="11"/>
  <c r="K34" i="15" s="1"/>
  <c r="AA55" i="11"/>
  <c r="AD55" i="11"/>
  <c r="T55" i="11"/>
  <c r="H34" i="15" s="1"/>
  <c r="P55" i="11"/>
  <c r="S55" i="11"/>
  <c r="W54" i="11"/>
  <c r="V54" i="11"/>
  <c r="AS54" i="11"/>
  <c r="AR54" i="11"/>
  <c r="E43" i="9"/>
  <c r="I43" i="9"/>
  <c r="AA43" i="9"/>
  <c r="AL43" i="9"/>
  <c r="P43" i="9"/>
  <c r="AM44" i="9"/>
  <c r="AB44" i="9"/>
  <c r="Q44" i="9"/>
  <c r="K42" i="9"/>
  <c r="V42" i="9"/>
  <c r="F44" i="9"/>
  <c r="AR42" i="9"/>
  <c r="AO43" i="9"/>
  <c r="S43" i="9"/>
  <c r="AG42" i="9"/>
  <c r="H43" i="9"/>
  <c r="B45" i="9"/>
  <c r="A24" i="13" s="1"/>
  <c r="AD43" i="9"/>
  <c r="D45" i="9"/>
  <c r="C24" i="13" s="1"/>
  <c r="AU52" i="10" l="1"/>
  <c r="AV52" i="10" s="1"/>
  <c r="O31" i="14"/>
  <c r="K32" i="14"/>
  <c r="AH53" i="10"/>
  <c r="AG53" i="10"/>
  <c r="D33" i="14"/>
  <c r="E54" i="10"/>
  <c r="H54" i="10"/>
  <c r="I54" i="10"/>
  <c r="AJ52" i="10"/>
  <c r="AK52" i="10" s="1"/>
  <c r="L31" i="14"/>
  <c r="A34" i="14"/>
  <c r="AM55" i="10"/>
  <c r="Q55" i="10"/>
  <c r="F55" i="10"/>
  <c r="AB55" i="10"/>
  <c r="E32" i="14"/>
  <c r="K53" i="10"/>
  <c r="L53" i="10"/>
  <c r="N32" i="14"/>
  <c r="AR53" i="10"/>
  <c r="AS53" i="10"/>
  <c r="C34" i="14"/>
  <c r="B56" i="10"/>
  <c r="D56" i="10"/>
  <c r="J33" i="14"/>
  <c r="AA54" i="10"/>
  <c r="AD54" i="10"/>
  <c r="AE54" i="10"/>
  <c r="H32" i="14"/>
  <c r="V53" i="10"/>
  <c r="W53" i="10"/>
  <c r="G33" i="14"/>
  <c r="S54" i="10"/>
  <c r="P54" i="10"/>
  <c r="T54" i="10"/>
  <c r="F31" i="14"/>
  <c r="N52" i="10"/>
  <c r="O52" i="10" s="1"/>
  <c r="I31" i="14"/>
  <c r="Y52" i="10"/>
  <c r="Z52" i="10" s="1"/>
  <c r="M33" i="14"/>
  <c r="AP54" i="10"/>
  <c r="AO54" i="10"/>
  <c r="AL54" i="10"/>
  <c r="K33" i="16"/>
  <c r="AG54" i="12"/>
  <c r="AH54" i="12"/>
  <c r="N53" i="12"/>
  <c r="O53" i="12" s="1"/>
  <c r="F32" i="16"/>
  <c r="H33" i="16"/>
  <c r="W54" i="12"/>
  <c r="V54" i="12"/>
  <c r="D34" i="16"/>
  <c r="H55" i="12"/>
  <c r="E55" i="12"/>
  <c r="I55" i="12"/>
  <c r="AJ53" i="12"/>
  <c r="AK53" i="12" s="1"/>
  <c r="L32" i="16"/>
  <c r="N33" i="16"/>
  <c r="AR54" i="12"/>
  <c r="AS54" i="12"/>
  <c r="O32" i="16"/>
  <c r="AU53" i="12"/>
  <c r="AV53" i="12" s="1"/>
  <c r="A35" i="16"/>
  <c r="AM56" i="12"/>
  <c r="Q56" i="12"/>
  <c r="F56" i="12"/>
  <c r="AB56" i="12"/>
  <c r="G34" i="16"/>
  <c r="S55" i="12"/>
  <c r="P55" i="12"/>
  <c r="T55" i="12"/>
  <c r="J34" i="16"/>
  <c r="AA55" i="12"/>
  <c r="AD55" i="12"/>
  <c r="AE55" i="12"/>
  <c r="E33" i="16"/>
  <c r="L54" i="12"/>
  <c r="K54" i="12"/>
  <c r="I32" i="16"/>
  <c r="Y53" i="12"/>
  <c r="Z53" i="12" s="1"/>
  <c r="M34" i="16"/>
  <c r="AO55" i="12"/>
  <c r="AP55" i="12"/>
  <c r="AL55" i="12"/>
  <c r="C35" i="16"/>
  <c r="B57" i="12"/>
  <c r="D57" i="12"/>
  <c r="AJ54" i="11"/>
  <c r="AK54" i="11" s="1"/>
  <c r="L33" i="15"/>
  <c r="N54" i="11"/>
  <c r="O54" i="11" s="1"/>
  <c r="F33" i="15"/>
  <c r="Y54" i="11"/>
  <c r="Z54" i="11" s="1"/>
  <c r="I33" i="15"/>
  <c r="AU54" i="11"/>
  <c r="AV54" i="11" s="1"/>
  <c r="O33" i="15"/>
  <c r="AU42" i="9"/>
  <c r="AV42" i="9" s="1"/>
  <c r="AP44" i="9"/>
  <c r="M23" i="13"/>
  <c r="W43" i="9"/>
  <c r="H22" i="13"/>
  <c r="AH43" i="9"/>
  <c r="K22" i="13"/>
  <c r="N53" i="13"/>
  <c r="T44" i="9"/>
  <c r="G23" i="13"/>
  <c r="L43" i="9"/>
  <c r="F22" i="13" s="1"/>
  <c r="E22" i="13"/>
  <c r="AS43" i="9"/>
  <c r="N22" i="13"/>
  <c r="I21" i="13"/>
  <c r="Y42" i="9"/>
  <c r="Z42" i="9" s="1"/>
  <c r="AJ42" i="9"/>
  <c r="AK42" i="9" s="1"/>
  <c r="K53" i="13"/>
  <c r="I44" i="9"/>
  <c r="D23" i="13"/>
  <c r="AE44" i="9"/>
  <c r="J23" i="13"/>
  <c r="V55" i="11"/>
  <c r="W55" i="11"/>
  <c r="AO56" i="11"/>
  <c r="AL56" i="11"/>
  <c r="AP56" i="11"/>
  <c r="N35" i="15" s="1"/>
  <c r="AG55" i="11"/>
  <c r="AH55" i="11"/>
  <c r="H56" i="11"/>
  <c r="I56" i="11"/>
  <c r="E35" i="15" s="1"/>
  <c r="E56" i="11"/>
  <c r="F57" i="11"/>
  <c r="D36" i="15" s="1"/>
  <c r="Q57" i="11"/>
  <c r="G36" i="15" s="1"/>
  <c r="AM57" i="11"/>
  <c r="M36" i="15" s="1"/>
  <c r="AB57" i="11"/>
  <c r="J36" i="15" s="1"/>
  <c r="S56" i="11"/>
  <c r="T56" i="11"/>
  <c r="H35" i="15" s="1"/>
  <c r="P56" i="11"/>
  <c r="B58" i="11"/>
  <c r="A37" i="15" s="1"/>
  <c r="D58" i="11"/>
  <c r="C37" i="15" s="1"/>
  <c r="AD56" i="11"/>
  <c r="AA56" i="11"/>
  <c r="AE56" i="11"/>
  <c r="K35" i="15" s="1"/>
  <c r="K55" i="11"/>
  <c r="L55" i="11"/>
  <c r="AR55" i="11"/>
  <c r="AS55" i="11"/>
  <c r="N42" i="9"/>
  <c r="O42" i="9" s="1"/>
  <c r="V43" i="9"/>
  <c r="AR43" i="9"/>
  <c r="AG43" i="9"/>
  <c r="P44" i="9"/>
  <c r="H44" i="9"/>
  <c r="E44" i="9"/>
  <c r="AA44" i="9"/>
  <c r="AL44" i="9"/>
  <c r="AM45" i="9"/>
  <c r="AB45" i="9"/>
  <c r="Q45" i="9"/>
  <c r="K43" i="9"/>
  <c r="F45" i="9"/>
  <c r="D24" i="13" s="1"/>
  <c r="AO44" i="9"/>
  <c r="S44" i="9"/>
  <c r="AD44" i="9"/>
  <c r="B46" i="9"/>
  <c r="A25" i="13" s="1"/>
  <c r="D46" i="9"/>
  <c r="C25" i="13" s="1"/>
  <c r="D34" i="14" l="1"/>
  <c r="I55" i="10"/>
  <c r="E55" i="10"/>
  <c r="H55" i="10"/>
  <c r="H33" i="14"/>
  <c r="W54" i="10"/>
  <c r="V54" i="10"/>
  <c r="I32" i="14"/>
  <c r="Y53" i="10"/>
  <c r="Z53" i="10" s="1"/>
  <c r="A35" i="14"/>
  <c r="F56" i="10"/>
  <c r="AM56" i="10"/>
  <c r="AB56" i="10"/>
  <c r="Q56" i="10"/>
  <c r="J34" i="14"/>
  <c r="AD55" i="10"/>
  <c r="AE55" i="10"/>
  <c r="AA55" i="10"/>
  <c r="AJ53" i="10"/>
  <c r="AK53" i="10" s="1"/>
  <c r="L32" i="14"/>
  <c r="F32" i="14"/>
  <c r="N53" i="10"/>
  <c r="O53" i="10" s="1"/>
  <c r="N33" i="14"/>
  <c r="AS54" i="10"/>
  <c r="AR54" i="10"/>
  <c r="AU53" i="10"/>
  <c r="AV53" i="10" s="1"/>
  <c r="O32" i="14"/>
  <c r="G34" i="14"/>
  <c r="S55" i="10"/>
  <c r="T55" i="10"/>
  <c r="P55" i="10"/>
  <c r="K33" i="14"/>
  <c r="AH54" i="10"/>
  <c r="AG54" i="10"/>
  <c r="C35" i="14"/>
  <c r="B57" i="10"/>
  <c r="D57" i="10"/>
  <c r="M34" i="14"/>
  <c r="AO55" i="10"/>
  <c r="AP55" i="10"/>
  <c r="AL55" i="10"/>
  <c r="E33" i="14"/>
  <c r="L54" i="10"/>
  <c r="K54" i="10"/>
  <c r="N54" i="12"/>
  <c r="O54" i="12" s="1"/>
  <c r="F33" i="16"/>
  <c r="L33" i="16"/>
  <c r="AJ54" i="12"/>
  <c r="AK54" i="12" s="1"/>
  <c r="M35" i="16"/>
  <c r="AL56" i="12"/>
  <c r="AO56" i="12"/>
  <c r="AP56" i="12"/>
  <c r="C36" i="16"/>
  <c r="B58" i="12"/>
  <c r="D58" i="12"/>
  <c r="N34" i="16"/>
  <c r="AR55" i="12"/>
  <c r="AS55" i="12"/>
  <c r="K34" i="16"/>
  <c r="AH55" i="12"/>
  <c r="AG55" i="12"/>
  <c r="H34" i="16"/>
  <c r="V55" i="12"/>
  <c r="W55" i="12"/>
  <c r="J35" i="16"/>
  <c r="AD56" i="12"/>
  <c r="AE56" i="12"/>
  <c r="AA56" i="12"/>
  <c r="E34" i="16"/>
  <c r="L55" i="12"/>
  <c r="K55" i="12"/>
  <c r="G35" i="16"/>
  <c r="S56" i="12"/>
  <c r="P56" i="12"/>
  <c r="T56" i="12"/>
  <c r="AU54" i="12"/>
  <c r="AV54" i="12" s="1"/>
  <c r="O33" i="16"/>
  <c r="A36" i="16"/>
  <c r="AB57" i="12"/>
  <c r="F57" i="12"/>
  <c r="Q57" i="12"/>
  <c r="AM57" i="12"/>
  <c r="D35" i="16"/>
  <c r="I56" i="12"/>
  <c r="E56" i="12"/>
  <c r="H56" i="12"/>
  <c r="I33" i="16"/>
  <c r="Y54" i="12"/>
  <c r="Z54" i="12" s="1"/>
  <c r="AU55" i="11"/>
  <c r="AV55" i="11" s="1"/>
  <c r="O34" i="15"/>
  <c r="N55" i="11"/>
  <c r="O55" i="11" s="1"/>
  <c r="F34" i="15"/>
  <c r="AJ55" i="11"/>
  <c r="AK55" i="11" s="1"/>
  <c r="L34" i="15"/>
  <c r="Y55" i="11"/>
  <c r="Z55" i="11" s="1"/>
  <c r="I34" i="15"/>
  <c r="N43" i="9"/>
  <c r="O43" i="9" s="1"/>
  <c r="AE45" i="9"/>
  <c r="J24" i="13"/>
  <c r="L53" i="13"/>
  <c r="AP45" i="9"/>
  <c r="M24" i="13"/>
  <c r="W44" i="9"/>
  <c r="H23" i="13"/>
  <c r="O53" i="13"/>
  <c r="L22" i="13"/>
  <c r="AJ43" i="9"/>
  <c r="AK43" i="9" s="1"/>
  <c r="AS44" i="9"/>
  <c r="N23" i="13"/>
  <c r="I22" i="13"/>
  <c r="Y43" i="9"/>
  <c r="Z43" i="9" s="1"/>
  <c r="L44" i="9"/>
  <c r="F23" i="13" s="1"/>
  <c r="E23" i="13"/>
  <c r="O22" i="13"/>
  <c r="AU43" i="9"/>
  <c r="AV43" i="9" s="1"/>
  <c r="T45" i="9"/>
  <c r="G24" i="13"/>
  <c r="AH44" i="9"/>
  <c r="K23" i="13"/>
  <c r="AM58" i="11"/>
  <c r="M37" i="15" s="1"/>
  <c r="AB58" i="11"/>
  <c r="J37" i="15" s="1"/>
  <c r="Q58" i="11"/>
  <c r="G37" i="15" s="1"/>
  <c r="F58" i="11"/>
  <c r="D37" i="15" s="1"/>
  <c r="I57" i="11"/>
  <c r="E36" i="15" s="1"/>
  <c r="H57" i="11"/>
  <c r="E57" i="11"/>
  <c r="AS56" i="11"/>
  <c r="AR56" i="11"/>
  <c r="AE57" i="11"/>
  <c r="K36" i="15" s="1"/>
  <c r="AD57" i="11"/>
  <c r="AA57" i="11"/>
  <c r="AP57" i="11"/>
  <c r="N36" i="15" s="1"/>
  <c r="AL57" i="11"/>
  <c r="AO57" i="11"/>
  <c r="AH56" i="11"/>
  <c r="AG56" i="11"/>
  <c r="D59" i="11"/>
  <c r="C38" i="15" s="1"/>
  <c r="B59" i="11"/>
  <c r="A38" i="15" s="1"/>
  <c r="W56" i="11"/>
  <c r="V56" i="11"/>
  <c r="T57" i="11"/>
  <c r="H36" i="15" s="1"/>
  <c r="P57" i="11"/>
  <c r="S57" i="11"/>
  <c r="L56" i="11"/>
  <c r="K56" i="11"/>
  <c r="E45" i="9"/>
  <c r="I45" i="9"/>
  <c r="AR44" i="9"/>
  <c r="P45" i="9"/>
  <c r="AA45" i="9"/>
  <c r="K44" i="9"/>
  <c r="AL45" i="9"/>
  <c r="Q46" i="9"/>
  <c r="AM46" i="9"/>
  <c r="AB46" i="9"/>
  <c r="V44" i="9"/>
  <c r="AG44" i="9"/>
  <c r="AO45" i="9"/>
  <c r="F46" i="9"/>
  <c r="D25" i="13" s="1"/>
  <c r="S45" i="9"/>
  <c r="H45" i="9"/>
  <c r="B47" i="9"/>
  <c r="A26" i="13" s="1"/>
  <c r="AD45" i="9"/>
  <c r="D47" i="9"/>
  <c r="C26" i="13" s="1"/>
  <c r="N34" i="14" l="1"/>
  <c r="AS55" i="10"/>
  <c r="AR55" i="10"/>
  <c r="A36" i="14"/>
  <c r="F57" i="10"/>
  <c r="AB57" i="10"/>
  <c r="Q57" i="10"/>
  <c r="AM57" i="10"/>
  <c r="AU54" i="10"/>
  <c r="AV54" i="10" s="1"/>
  <c r="O33" i="14"/>
  <c r="M35" i="14"/>
  <c r="AO56" i="10"/>
  <c r="AL56" i="10"/>
  <c r="AP56" i="10"/>
  <c r="D35" i="14"/>
  <c r="E56" i="10"/>
  <c r="I56" i="10"/>
  <c r="H56" i="10"/>
  <c r="H34" i="14"/>
  <c r="W55" i="10"/>
  <c r="V55" i="10"/>
  <c r="G35" i="14"/>
  <c r="S56" i="10"/>
  <c r="T56" i="10"/>
  <c r="P56" i="10"/>
  <c r="I33" i="14"/>
  <c r="Y54" i="10"/>
  <c r="Z54" i="10" s="1"/>
  <c r="E34" i="14"/>
  <c r="K55" i="10"/>
  <c r="L55" i="10"/>
  <c r="N54" i="10"/>
  <c r="O54" i="10" s="1"/>
  <c r="F33" i="14"/>
  <c r="C36" i="14"/>
  <c r="B58" i="10"/>
  <c r="D58" i="10"/>
  <c r="AJ54" i="10"/>
  <c r="AK54" i="10" s="1"/>
  <c r="L33" i="14"/>
  <c r="K34" i="14"/>
  <c r="AG55" i="10"/>
  <c r="AH55" i="10"/>
  <c r="J35" i="14"/>
  <c r="AD56" i="10"/>
  <c r="AE56" i="10"/>
  <c r="AA56" i="10"/>
  <c r="J36" i="16"/>
  <c r="AE57" i="12"/>
  <c r="AA57" i="12"/>
  <c r="AD57" i="12"/>
  <c r="K35" i="16"/>
  <c r="AG56" i="12"/>
  <c r="AH56" i="12"/>
  <c r="C37" i="16"/>
  <c r="D59" i="12"/>
  <c r="B59" i="12"/>
  <c r="M36" i="16"/>
  <c r="AO57" i="12"/>
  <c r="AL57" i="12"/>
  <c r="AP57" i="12"/>
  <c r="AU55" i="12"/>
  <c r="AV55" i="12" s="1"/>
  <c r="O34" i="16"/>
  <c r="A37" i="16"/>
  <c r="AB58" i="12"/>
  <c r="AM58" i="12"/>
  <c r="Q58" i="12"/>
  <c r="F58" i="12"/>
  <c r="E35" i="16"/>
  <c r="L56" i="12"/>
  <c r="K56" i="12"/>
  <c r="G36" i="16"/>
  <c r="P57" i="12"/>
  <c r="S57" i="12"/>
  <c r="T57" i="12"/>
  <c r="H35" i="16"/>
  <c r="V56" i="12"/>
  <c r="W56" i="12"/>
  <c r="N55" i="12"/>
  <c r="O55" i="12" s="1"/>
  <c r="F34" i="16"/>
  <c r="D36" i="16"/>
  <c r="I57" i="12"/>
  <c r="H57" i="12"/>
  <c r="E57" i="12"/>
  <c r="I34" i="16"/>
  <c r="Y55" i="12"/>
  <c r="Z55" i="12" s="1"/>
  <c r="AJ55" i="12"/>
  <c r="AK55" i="12" s="1"/>
  <c r="L34" i="16"/>
  <c r="N35" i="16"/>
  <c r="AR56" i="12"/>
  <c r="AS56" i="12"/>
  <c r="Y56" i="11"/>
  <c r="Z56" i="11" s="1"/>
  <c r="I35" i="15"/>
  <c r="AU56" i="11"/>
  <c r="AV56" i="11" s="1"/>
  <c r="O35" i="15"/>
  <c r="N56" i="11"/>
  <c r="O56" i="11" s="1"/>
  <c r="F35" i="15"/>
  <c r="AJ56" i="11"/>
  <c r="AK56" i="11" s="1"/>
  <c r="L35" i="15"/>
  <c r="T46" i="9"/>
  <c r="G25" i="13"/>
  <c r="W45" i="9"/>
  <c r="H24" i="13"/>
  <c r="O23" i="13"/>
  <c r="AU44" i="9"/>
  <c r="AV44" i="9" s="1"/>
  <c r="AE46" i="9"/>
  <c r="J25" i="13"/>
  <c r="AS45" i="9"/>
  <c r="N24" i="13"/>
  <c r="AH45" i="9"/>
  <c r="K24" i="13"/>
  <c r="L23" i="13"/>
  <c r="AJ44" i="9"/>
  <c r="AK44" i="9" s="1"/>
  <c r="AP46" i="9"/>
  <c r="M25" i="13"/>
  <c r="N44" i="9"/>
  <c r="O44" i="9" s="1"/>
  <c r="L45" i="9"/>
  <c r="F24" i="13" s="1"/>
  <c r="E24" i="13"/>
  <c r="I23" i="13"/>
  <c r="Y44" i="9"/>
  <c r="Z44" i="9" s="1"/>
  <c r="AM59" i="11"/>
  <c r="M38" i="15" s="1"/>
  <c r="Q59" i="11"/>
  <c r="G38" i="15" s="1"/>
  <c r="AB59" i="11"/>
  <c r="J38" i="15" s="1"/>
  <c r="F59" i="11"/>
  <c r="D38" i="15" s="1"/>
  <c r="T58" i="11"/>
  <c r="H37" i="15" s="1"/>
  <c r="P58" i="11"/>
  <c r="S58" i="11"/>
  <c r="D60" i="11"/>
  <c r="C39" i="15" s="1"/>
  <c r="B60" i="11"/>
  <c r="A39" i="15" s="1"/>
  <c r="AH57" i="11"/>
  <c r="AG57" i="11"/>
  <c r="AP58" i="11"/>
  <c r="N37" i="15" s="1"/>
  <c r="AL58" i="11"/>
  <c r="AO58" i="11"/>
  <c r="AS57" i="11"/>
  <c r="AR57" i="11"/>
  <c r="E58" i="11"/>
  <c r="I58" i="11"/>
  <c r="E37" i="15" s="1"/>
  <c r="H58" i="11"/>
  <c r="W57" i="11"/>
  <c r="V57" i="11"/>
  <c r="L57" i="11"/>
  <c r="K57" i="11"/>
  <c r="AA58" i="11"/>
  <c r="AE58" i="11"/>
  <c r="K37" i="15" s="1"/>
  <c r="AD58" i="11"/>
  <c r="E46" i="9"/>
  <c r="I46" i="9"/>
  <c r="AR45" i="9"/>
  <c r="AL46" i="9"/>
  <c r="P46" i="9"/>
  <c r="AA46" i="9"/>
  <c r="AM47" i="9"/>
  <c r="AB47" i="9"/>
  <c r="Q47" i="9"/>
  <c r="V45" i="9"/>
  <c r="K45" i="9"/>
  <c r="F47" i="9"/>
  <c r="H46" i="9"/>
  <c r="AG45" i="9"/>
  <c r="AO46" i="9"/>
  <c r="B48" i="9"/>
  <c r="A27" i="13" s="1"/>
  <c r="AD46" i="9"/>
  <c r="S46" i="9"/>
  <c r="D48" i="9"/>
  <c r="C27" i="13" s="1"/>
  <c r="L34" i="14" l="1"/>
  <c r="AJ55" i="10"/>
  <c r="AK55" i="10" s="1"/>
  <c r="H35" i="14"/>
  <c r="V56" i="10"/>
  <c r="W56" i="10"/>
  <c r="Y55" i="10"/>
  <c r="Z55" i="10" s="1"/>
  <c r="I34" i="14"/>
  <c r="M36" i="14"/>
  <c r="AP57" i="10"/>
  <c r="AO57" i="10"/>
  <c r="AL57" i="10"/>
  <c r="K35" i="14"/>
  <c r="AG56" i="10"/>
  <c r="AH56" i="10"/>
  <c r="C37" i="14"/>
  <c r="D59" i="10"/>
  <c r="B59" i="10"/>
  <c r="G36" i="14"/>
  <c r="S57" i="10"/>
  <c r="T57" i="10"/>
  <c r="P57" i="10"/>
  <c r="A37" i="14"/>
  <c r="F58" i="10"/>
  <c r="AB58" i="10"/>
  <c r="AM58" i="10"/>
  <c r="Q58" i="10"/>
  <c r="N55" i="10"/>
  <c r="O55" i="10" s="1"/>
  <c r="F34" i="14"/>
  <c r="N35" i="14"/>
  <c r="AS56" i="10"/>
  <c r="AR56" i="10"/>
  <c r="J36" i="14"/>
  <c r="AD57" i="10"/>
  <c r="AA57" i="10"/>
  <c r="AE57" i="10"/>
  <c r="AU55" i="10"/>
  <c r="AV55" i="10" s="1"/>
  <c r="O34" i="14"/>
  <c r="E35" i="14"/>
  <c r="L56" i="10"/>
  <c r="K56" i="10"/>
  <c r="D36" i="14"/>
  <c r="H57" i="10"/>
  <c r="E57" i="10"/>
  <c r="I57" i="10"/>
  <c r="E36" i="16"/>
  <c r="K57" i="12"/>
  <c r="L57" i="12"/>
  <c r="Y56" i="12"/>
  <c r="Z56" i="12" s="1"/>
  <c r="I35" i="16"/>
  <c r="G37" i="16"/>
  <c r="S58" i="12"/>
  <c r="T58" i="12"/>
  <c r="P58" i="12"/>
  <c r="M37" i="16"/>
  <c r="AL58" i="12"/>
  <c r="AP58" i="12"/>
  <c r="AO58" i="12"/>
  <c r="J37" i="16"/>
  <c r="AA58" i="12"/>
  <c r="AD58" i="12"/>
  <c r="AE58" i="12"/>
  <c r="N36" i="16"/>
  <c r="AR57" i="12"/>
  <c r="AS57" i="12"/>
  <c r="A38" i="16"/>
  <c r="Q59" i="12"/>
  <c r="AM59" i="12"/>
  <c r="F59" i="12"/>
  <c r="AB59" i="12"/>
  <c r="K36" i="16"/>
  <c r="AG57" i="12"/>
  <c r="AH57" i="12"/>
  <c r="H36" i="16"/>
  <c r="V57" i="12"/>
  <c r="W57" i="12"/>
  <c r="N56" i="12"/>
  <c r="O56" i="12" s="1"/>
  <c r="F35" i="16"/>
  <c r="AJ56" i="12"/>
  <c r="AK56" i="12" s="1"/>
  <c r="L35" i="16"/>
  <c r="AU56" i="12"/>
  <c r="AV56" i="12" s="1"/>
  <c r="O35" i="16"/>
  <c r="D37" i="16"/>
  <c r="H58" i="12"/>
  <c r="E58" i="12"/>
  <c r="I58" i="12"/>
  <c r="C38" i="16"/>
  <c r="B60" i="12"/>
  <c r="D60" i="12"/>
  <c r="Y57" i="11"/>
  <c r="Z57" i="11" s="1"/>
  <c r="I36" i="15"/>
  <c r="AU57" i="11"/>
  <c r="AV57" i="11" s="1"/>
  <c r="O36" i="15"/>
  <c r="N57" i="11"/>
  <c r="O57" i="11" s="1"/>
  <c r="F36" i="15"/>
  <c r="AJ57" i="11"/>
  <c r="AK57" i="11" s="1"/>
  <c r="L36" i="15"/>
  <c r="N45" i="9"/>
  <c r="O45" i="9" s="1"/>
  <c r="L46" i="9"/>
  <c r="F25" i="13" s="1"/>
  <c r="E25" i="13"/>
  <c r="L24" i="13"/>
  <c r="AJ45" i="9"/>
  <c r="AK45" i="9" s="1"/>
  <c r="I24" i="13"/>
  <c r="Y45" i="9"/>
  <c r="Z45" i="9" s="1"/>
  <c r="I47" i="9"/>
  <c r="D26" i="13"/>
  <c r="AE47" i="9"/>
  <c r="J26" i="13"/>
  <c r="AS46" i="9"/>
  <c r="N25" i="13"/>
  <c r="O24" i="13"/>
  <c r="AU45" i="9"/>
  <c r="AV45" i="9" s="1"/>
  <c r="T47" i="9"/>
  <c r="G26" i="13"/>
  <c r="AH46" i="9"/>
  <c r="K25" i="13"/>
  <c r="AP47" i="9"/>
  <c r="M26" i="13"/>
  <c r="W46" i="9"/>
  <c r="H25" i="13"/>
  <c r="AH58" i="11"/>
  <c r="AG58" i="11"/>
  <c r="L58" i="11"/>
  <c r="K58" i="11"/>
  <c r="D61" i="11"/>
  <c r="C40" i="15" s="1"/>
  <c r="B61" i="11"/>
  <c r="A40" i="15" s="1"/>
  <c r="AP59" i="11"/>
  <c r="N38" i="15" s="1"/>
  <c r="AO59" i="11"/>
  <c r="AL59" i="11"/>
  <c r="I59" i="11"/>
  <c r="E38" i="15" s="1"/>
  <c r="E59" i="11"/>
  <c r="H59" i="11"/>
  <c r="AE59" i="11"/>
  <c r="K38" i="15" s="1"/>
  <c r="AD59" i="11"/>
  <c r="AA59" i="11"/>
  <c r="AS58" i="11"/>
  <c r="AR58" i="11"/>
  <c r="AM60" i="11"/>
  <c r="M39" i="15" s="1"/>
  <c r="AB60" i="11"/>
  <c r="J39" i="15" s="1"/>
  <c r="Q60" i="11"/>
  <c r="G39" i="15" s="1"/>
  <c r="F60" i="11"/>
  <c r="D39" i="15" s="1"/>
  <c r="W58" i="11"/>
  <c r="V58" i="11"/>
  <c r="T59" i="11"/>
  <c r="H38" i="15" s="1"/>
  <c r="P59" i="11"/>
  <c r="S59" i="11"/>
  <c r="P47" i="9"/>
  <c r="H47" i="9"/>
  <c r="E47" i="9"/>
  <c r="AR46" i="9"/>
  <c r="AL47" i="9"/>
  <c r="AG46" i="9"/>
  <c r="AA47" i="9"/>
  <c r="AM48" i="9"/>
  <c r="AB48" i="9"/>
  <c r="Q48" i="9"/>
  <c r="V46" i="9"/>
  <c r="F48" i="9"/>
  <c r="K46" i="9"/>
  <c r="AO47" i="9"/>
  <c r="AD47" i="9"/>
  <c r="B49" i="9"/>
  <c r="A28" i="13" s="1"/>
  <c r="S47" i="9"/>
  <c r="D49" i="9"/>
  <c r="C28" i="13" s="1"/>
  <c r="N56" i="10" l="1"/>
  <c r="O56" i="10" s="1"/>
  <c r="F35" i="14"/>
  <c r="J37" i="14"/>
  <c r="AE58" i="10"/>
  <c r="AA58" i="10"/>
  <c r="AD58" i="10"/>
  <c r="H36" i="14"/>
  <c r="V57" i="10"/>
  <c r="W57" i="10"/>
  <c r="C38" i="14"/>
  <c r="B60" i="10"/>
  <c r="D60" i="10"/>
  <c r="K36" i="14"/>
  <c r="AG57" i="10"/>
  <c r="AH57" i="10"/>
  <c r="D37" i="14"/>
  <c r="E58" i="10"/>
  <c r="H58" i="10"/>
  <c r="I58" i="10"/>
  <c r="AU56" i="10"/>
  <c r="AV56" i="10" s="1"/>
  <c r="O35" i="14"/>
  <c r="G37" i="14"/>
  <c r="S58" i="10"/>
  <c r="P58" i="10"/>
  <c r="T58" i="10"/>
  <c r="L35" i="14"/>
  <c r="AJ56" i="10"/>
  <c r="AK56" i="10" s="1"/>
  <c r="E36" i="14"/>
  <c r="K57" i="10"/>
  <c r="L57" i="10"/>
  <c r="M37" i="14"/>
  <c r="AO58" i="10"/>
  <c r="AL58" i="10"/>
  <c r="AP58" i="10"/>
  <c r="A38" i="14"/>
  <c r="AM59" i="10"/>
  <c r="AB59" i="10"/>
  <c r="Q59" i="10"/>
  <c r="F59" i="10"/>
  <c r="N36" i="14"/>
  <c r="AS57" i="10"/>
  <c r="AR57" i="10"/>
  <c r="Y56" i="10"/>
  <c r="Z56" i="10" s="1"/>
  <c r="I35" i="14"/>
  <c r="C39" i="16"/>
  <c r="B61" i="12"/>
  <c r="D61" i="12"/>
  <c r="AJ57" i="12"/>
  <c r="AK57" i="12" s="1"/>
  <c r="L36" i="16"/>
  <c r="AU57" i="12"/>
  <c r="AV57" i="12" s="1"/>
  <c r="O36" i="16"/>
  <c r="H37" i="16"/>
  <c r="W58" i="12"/>
  <c r="V58" i="12"/>
  <c r="A39" i="16"/>
  <c r="Q60" i="12"/>
  <c r="AM60" i="12"/>
  <c r="F60" i="12"/>
  <c r="AB60" i="12"/>
  <c r="I36" i="16"/>
  <c r="Y57" i="12"/>
  <c r="Z57" i="12" s="1"/>
  <c r="M38" i="16"/>
  <c r="AP59" i="12"/>
  <c r="AO59" i="12"/>
  <c r="AL59" i="12"/>
  <c r="F36" i="16"/>
  <c r="N57" i="12"/>
  <c r="O57" i="12" s="1"/>
  <c r="G38" i="16"/>
  <c r="S59" i="12"/>
  <c r="T59" i="12"/>
  <c r="P59" i="12"/>
  <c r="D38" i="16"/>
  <c r="H59" i="12"/>
  <c r="I59" i="12"/>
  <c r="E59" i="12"/>
  <c r="N37" i="16"/>
  <c r="AS58" i="12"/>
  <c r="AR58" i="12"/>
  <c r="E37" i="16"/>
  <c r="L58" i="12"/>
  <c r="K58" i="12"/>
  <c r="J38" i="16"/>
  <c r="AA59" i="12"/>
  <c r="AD59" i="12"/>
  <c r="AE59" i="12"/>
  <c r="K37" i="16"/>
  <c r="AG58" i="12"/>
  <c r="AH58" i="12"/>
  <c r="N58" i="11"/>
  <c r="O58" i="11" s="1"/>
  <c r="F37" i="15"/>
  <c r="AJ58" i="11"/>
  <c r="AK58" i="11" s="1"/>
  <c r="L37" i="15"/>
  <c r="AU58" i="11"/>
  <c r="AV58" i="11" s="1"/>
  <c r="O37" i="15"/>
  <c r="Y58" i="11"/>
  <c r="Z58" i="11" s="1"/>
  <c r="I37" i="15"/>
  <c r="N46" i="9"/>
  <c r="O46" i="9" s="1"/>
  <c r="I48" i="9"/>
  <c r="D27" i="13"/>
  <c r="I25" i="13"/>
  <c r="Y46" i="9"/>
  <c r="Z46" i="9" s="1"/>
  <c r="O25" i="13"/>
  <c r="AU46" i="9"/>
  <c r="AV46" i="9" s="1"/>
  <c r="T48" i="9"/>
  <c r="G27" i="13"/>
  <c r="AS47" i="9"/>
  <c r="N26" i="13"/>
  <c r="W47" i="9"/>
  <c r="H26" i="13"/>
  <c r="AP48" i="9"/>
  <c r="M27" i="13"/>
  <c r="L25" i="13"/>
  <c r="AJ46" i="9"/>
  <c r="AK46" i="9" s="1"/>
  <c r="L47" i="9"/>
  <c r="F26" i="13" s="1"/>
  <c r="E26" i="13"/>
  <c r="AE48" i="9"/>
  <c r="J27" i="13"/>
  <c r="AH47" i="9"/>
  <c r="K26" i="13"/>
  <c r="AD60" i="11"/>
  <c r="AE60" i="11"/>
  <c r="K39" i="15" s="1"/>
  <c r="AA60" i="11"/>
  <c r="H60" i="11"/>
  <c r="I60" i="11"/>
  <c r="E39" i="15" s="1"/>
  <c r="E60" i="11"/>
  <c r="B62" i="11"/>
  <c r="A41" i="15" s="1"/>
  <c r="D62" i="11"/>
  <c r="C41" i="15" s="1"/>
  <c r="V59" i="11"/>
  <c r="W59" i="11"/>
  <c r="T60" i="11"/>
  <c r="H39" i="15" s="1"/>
  <c r="S60" i="11"/>
  <c r="P60" i="11"/>
  <c r="K59" i="11"/>
  <c r="L59" i="11"/>
  <c r="AG59" i="11"/>
  <c r="AH59" i="11"/>
  <c r="AR59" i="11"/>
  <c r="AS59" i="11"/>
  <c r="AO60" i="11"/>
  <c r="AL60" i="11"/>
  <c r="AP60" i="11"/>
  <c r="N39" i="15" s="1"/>
  <c r="F61" i="11"/>
  <c r="D40" i="15" s="1"/>
  <c r="AB61" i="11"/>
  <c r="J40" i="15" s="1"/>
  <c r="Q61" i="11"/>
  <c r="G40" i="15" s="1"/>
  <c r="AM61" i="11"/>
  <c r="M40" i="15" s="1"/>
  <c r="AR47" i="9"/>
  <c r="P48" i="9"/>
  <c r="AA48" i="9"/>
  <c r="AL48" i="9"/>
  <c r="H48" i="9"/>
  <c r="E48" i="9"/>
  <c r="Q49" i="9"/>
  <c r="AM49" i="9"/>
  <c r="AB49" i="9"/>
  <c r="V47" i="9"/>
  <c r="F49" i="9"/>
  <c r="D28" i="13" s="1"/>
  <c r="K47" i="9"/>
  <c r="AG47" i="9"/>
  <c r="AO48" i="9"/>
  <c r="B50" i="9"/>
  <c r="A29" i="13" s="1"/>
  <c r="AD48" i="9"/>
  <c r="S48" i="9"/>
  <c r="D50" i="9"/>
  <c r="C29" i="13" s="1"/>
  <c r="N57" i="10" l="1"/>
  <c r="O57" i="10" s="1"/>
  <c r="F36" i="14"/>
  <c r="A39" i="14"/>
  <c r="F60" i="10"/>
  <c r="AB60" i="10"/>
  <c r="Q60" i="10"/>
  <c r="AM60" i="10"/>
  <c r="D38" i="14"/>
  <c r="H59" i="10"/>
  <c r="I59" i="10"/>
  <c r="E59" i="10"/>
  <c r="E37" i="14"/>
  <c r="L58" i="10"/>
  <c r="K58" i="10"/>
  <c r="AJ57" i="10"/>
  <c r="AK57" i="10" s="1"/>
  <c r="L36" i="14"/>
  <c r="C39" i="14"/>
  <c r="D61" i="10"/>
  <c r="B61" i="10"/>
  <c r="K37" i="14"/>
  <c r="AH58" i="10"/>
  <c r="AG58" i="10"/>
  <c r="N37" i="14"/>
  <c r="AR58" i="10"/>
  <c r="AS58" i="10"/>
  <c r="AU57" i="10"/>
  <c r="AV57" i="10" s="1"/>
  <c r="O36" i="14"/>
  <c r="J38" i="14"/>
  <c r="AA59" i="10"/>
  <c r="AD59" i="10"/>
  <c r="AE59" i="10"/>
  <c r="H37" i="14"/>
  <c r="V58" i="10"/>
  <c r="W58" i="10"/>
  <c r="G38" i="14"/>
  <c r="T59" i="10"/>
  <c r="P59" i="10"/>
  <c r="S59" i="10"/>
  <c r="M38" i="14"/>
  <c r="AP59" i="10"/>
  <c r="AL59" i="10"/>
  <c r="AO59" i="10"/>
  <c r="I36" i="14"/>
  <c r="Y57" i="10"/>
  <c r="Z57" i="10" s="1"/>
  <c r="N38" i="16"/>
  <c r="AR59" i="12"/>
  <c r="AS59" i="12"/>
  <c r="E38" i="16"/>
  <c r="K59" i="12"/>
  <c r="L59" i="12"/>
  <c r="D39" i="16"/>
  <c r="I60" i="12"/>
  <c r="H60" i="12"/>
  <c r="E60" i="12"/>
  <c r="A40" i="16"/>
  <c r="Q61" i="12"/>
  <c r="AB61" i="12"/>
  <c r="AM61" i="12"/>
  <c r="F61" i="12"/>
  <c r="K38" i="16"/>
  <c r="AG59" i="12"/>
  <c r="AH59" i="12"/>
  <c r="O37" i="16"/>
  <c r="AU58" i="12"/>
  <c r="AV58" i="12" s="1"/>
  <c r="M39" i="16"/>
  <c r="AP60" i="12"/>
  <c r="AL60" i="12"/>
  <c r="AO60" i="12"/>
  <c r="Y58" i="12"/>
  <c r="Z58" i="12" s="1"/>
  <c r="I37" i="16"/>
  <c r="J39" i="16"/>
  <c r="AD60" i="12"/>
  <c r="AE60" i="12"/>
  <c r="AA60" i="12"/>
  <c r="C40" i="16"/>
  <c r="D62" i="12"/>
  <c r="B62" i="12"/>
  <c r="H38" i="16"/>
  <c r="W59" i="12"/>
  <c r="V59" i="12"/>
  <c r="AJ58" i="12"/>
  <c r="AK58" i="12" s="1"/>
  <c r="L37" i="16"/>
  <c r="N58" i="12"/>
  <c r="O58" i="12" s="1"/>
  <c r="F37" i="16"/>
  <c r="G39" i="16"/>
  <c r="P60" i="12"/>
  <c r="S60" i="12"/>
  <c r="T60" i="12"/>
  <c r="Y59" i="11"/>
  <c r="Z59" i="11" s="1"/>
  <c r="I38" i="15"/>
  <c r="AJ59" i="11"/>
  <c r="AK59" i="11" s="1"/>
  <c r="L38" i="15"/>
  <c r="AU59" i="11"/>
  <c r="AV59" i="11" s="1"/>
  <c r="O38" i="15"/>
  <c r="N59" i="11"/>
  <c r="O59" i="11" s="1"/>
  <c r="F38" i="15"/>
  <c r="N47" i="9"/>
  <c r="O47" i="9" s="1"/>
  <c r="L26" i="13"/>
  <c r="AJ47" i="9"/>
  <c r="AK47" i="9" s="1"/>
  <c r="W48" i="9"/>
  <c r="H27" i="13"/>
  <c r="AE49" i="9"/>
  <c r="J28" i="13"/>
  <c r="AP49" i="9"/>
  <c r="M28" i="13"/>
  <c r="AH48" i="9"/>
  <c r="K27" i="13"/>
  <c r="AS48" i="9"/>
  <c r="N27" i="13"/>
  <c r="O26" i="13"/>
  <c r="AU47" i="9"/>
  <c r="AV47" i="9" s="1"/>
  <c r="I26" i="13"/>
  <c r="Y47" i="9"/>
  <c r="Z47" i="9" s="1"/>
  <c r="T49" i="9"/>
  <c r="G28" i="13"/>
  <c r="L48" i="9"/>
  <c r="F27" i="13" s="1"/>
  <c r="E27" i="13"/>
  <c r="P61" i="11"/>
  <c r="S61" i="11"/>
  <c r="T61" i="11"/>
  <c r="H40" i="15" s="1"/>
  <c r="AR60" i="11"/>
  <c r="AS60" i="11"/>
  <c r="L60" i="11"/>
  <c r="K60" i="11"/>
  <c r="AA61" i="11"/>
  <c r="AD61" i="11"/>
  <c r="AE61" i="11"/>
  <c r="K40" i="15" s="1"/>
  <c r="B63" i="11"/>
  <c r="A42" i="15" s="1"/>
  <c r="D63" i="11"/>
  <c r="C42" i="15" s="1"/>
  <c r="E61" i="11"/>
  <c r="H61" i="11"/>
  <c r="I61" i="11"/>
  <c r="E40" i="15" s="1"/>
  <c r="W60" i="11"/>
  <c r="V60" i="11"/>
  <c r="Q62" i="11"/>
  <c r="G41" i="15" s="1"/>
  <c r="AM62" i="11"/>
  <c r="M41" i="15" s="1"/>
  <c r="AB62" i="11"/>
  <c r="J41" i="15" s="1"/>
  <c r="F62" i="11"/>
  <c r="D41" i="15" s="1"/>
  <c r="AL61" i="11"/>
  <c r="AO61" i="11"/>
  <c r="AP61" i="11"/>
  <c r="N40" i="15" s="1"/>
  <c r="AG60" i="11"/>
  <c r="AH60" i="11"/>
  <c r="E49" i="9"/>
  <c r="I49" i="9"/>
  <c r="AL49" i="9"/>
  <c r="P49" i="9"/>
  <c r="AG48" i="9"/>
  <c r="AR48" i="9"/>
  <c r="AA49" i="9"/>
  <c r="Q50" i="9"/>
  <c r="AM50" i="9"/>
  <c r="AB50" i="9"/>
  <c r="K48" i="9"/>
  <c r="V48" i="9"/>
  <c r="H49" i="9"/>
  <c r="F50" i="9"/>
  <c r="AO49" i="9"/>
  <c r="B51" i="9"/>
  <c r="A30" i="13" s="1"/>
  <c r="AD49" i="9"/>
  <c r="S49" i="9"/>
  <c r="D51" i="9"/>
  <c r="C30" i="13" s="1"/>
  <c r="C40" i="14" l="1"/>
  <c r="B62" i="10"/>
  <c r="D62" i="10"/>
  <c r="I37" i="14"/>
  <c r="Y58" i="10"/>
  <c r="Z58" i="10" s="1"/>
  <c r="A40" i="14"/>
  <c r="AM61" i="10"/>
  <c r="AB61" i="10"/>
  <c r="F61" i="10"/>
  <c r="Q61" i="10"/>
  <c r="M39" i="14"/>
  <c r="AO60" i="10"/>
  <c r="AP60" i="10"/>
  <c r="AL60" i="10"/>
  <c r="AJ58" i="10"/>
  <c r="AK58" i="10" s="1"/>
  <c r="L37" i="14"/>
  <c r="E38" i="14"/>
  <c r="K59" i="10"/>
  <c r="L59" i="10"/>
  <c r="N38" i="14"/>
  <c r="AS59" i="10"/>
  <c r="AR59" i="10"/>
  <c r="H38" i="14"/>
  <c r="W59" i="10"/>
  <c r="V59" i="10"/>
  <c r="F37" i="14"/>
  <c r="N58" i="10"/>
  <c r="O58" i="10" s="1"/>
  <c r="J39" i="14"/>
  <c r="AA60" i="10"/>
  <c r="AE60" i="10"/>
  <c r="AD60" i="10"/>
  <c r="AU58" i="10"/>
  <c r="AV58" i="10" s="1"/>
  <c r="O37" i="14"/>
  <c r="G39" i="14"/>
  <c r="P60" i="10"/>
  <c r="T60" i="10"/>
  <c r="S60" i="10"/>
  <c r="K38" i="14"/>
  <c r="AH59" i="10"/>
  <c r="AG59" i="10"/>
  <c r="D39" i="14"/>
  <c r="I60" i="10"/>
  <c r="H60" i="10"/>
  <c r="E60" i="10"/>
  <c r="I38" i="16"/>
  <c r="Y59" i="12"/>
  <c r="Z59" i="12" s="1"/>
  <c r="AU59" i="12"/>
  <c r="AV59" i="12" s="1"/>
  <c r="O38" i="16"/>
  <c r="N39" i="16"/>
  <c r="AR60" i="12"/>
  <c r="AS60" i="12"/>
  <c r="M40" i="16"/>
  <c r="AP61" i="12"/>
  <c r="AL61" i="12"/>
  <c r="AO61" i="12"/>
  <c r="F38" i="16"/>
  <c r="N59" i="12"/>
  <c r="O59" i="12" s="1"/>
  <c r="A41" i="16"/>
  <c r="Q62" i="12"/>
  <c r="AB62" i="12"/>
  <c r="F62" i="12"/>
  <c r="AM62" i="12"/>
  <c r="K39" i="16"/>
  <c r="AH60" i="12"/>
  <c r="AG60" i="12"/>
  <c r="J40" i="16"/>
  <c r="AA61" i="12"/>
  <c r="AE61" i="12"/>
  <c r="AD61" i="12"/>
  <c r="D40" i="16"/>
  <c r="E61" i="12"/>
  <c r="I61" i="12"/>
  <c r="H61" i="12"/>
  <c r="AJ59" i="12"/>
  <c r="AK59" i="12" s="1"/>
  <c r="L38" i="16"/>
  <c r="H39" i="16"/>
  <c r="W60" i="12"/>
  <c r="V60" i="12"/>
  <c r="C41" i="16"/>
  <c r="D63" i="12"/>
  <c r="B63" i="12"/>
  <c r="G40" i="16"/>
  <c r="P61" i="12"/>
  <c r="S61" i="12"/>
  <c r="T61" i="12"/>
  <c r="E39" i="16"/>
  <c r="L60" i="12"/>
  <c r="K60" i="12"/>
  <c r="N48" i="9"/>
  <c r="O48" i="9" s="1"/>
  <c r="AJ60" i="11"/>
  <c r="AK60" i="11" s="1"/>
  <c r="L39" i="15"/>
  <c r="N60" i="11"/>
  <c r="O60" i="11" s="1"/>
  <c r="F39" i="15"/>
  <c r="Y60" i="11"/>
  <c r="Z60" i="11" s="1"/>
  <c r="I39" i="15"/>
  <c r="AU60" i="11"/>
  <c r="AV60" i="11" s="1"/>
  <c r="O39" i="15"/>
  <c r="I50" i="9"/>
  <c r="D29" i="13"/>
  <c r="AS49" i="9"/>
  <c r="N28" i="13"/>
  <c r="AE50" i="9"/>
  <c r="J29" i="13"/>
  <c r="AP50" i="9"/>
  <c r="AR50" i="9" s="1"/>
  <c r="M29" i="13"/>
  <c r="L49" i="9"/>
  <c r="F28" i="13" s="1"/>
  <c r="E28" i="13"/>
  <c r="L27" i="13"/>
  <c r="AJ48" i="9"/>
  <c r="AK48" i="9" s="1"/>
  <c r="AH49" i="9"/>
  <c r="K28" i="13"/>
  <c r="O27" i="13"/>
  <c r="AU48" i="9"/>
  <c r="AV48" i="9" s="1"/>
  <c r="I27" i="13"/>
  <c r="Y48" i="9"/>
  <c r="Z48" i="9" s="1"/>
  <c r="W49" i="9"/>
  <c r="H28" i="13"/>
  <c r="T50" i="9"/>
  <c r="G29" i="13"/>
  <c r="AG61" i="11"/>
  <c r="AH61" i="11"/>
  <c r="V61" i="11"/>
  <c r="W61" i="11"/>
  <c r="S62" i="11"/>
  <c r="T62" i="11"/>
  <c r="H41" i="15" s="1"/>
  <c r="P62" i="11"/>
  <c r="K61" i="11"/>
  <c r="L61" i="11"/>
  <c r="B64" i="11"/>
  <c r="A43" i="15" s="1"/>
  <c r="D64" i="11"/>
  <c r="C43" i="15" s="1"/>
  <c r="H62" i="11"/>
  <c r="E62" i="11"/>
  <c r="I62" i="11"/>
  <c r="E41" i="15" s="1"/>
  <c r="AM63" i="11"/>
  <c r="M42" i="15" s="1"/>
  <c r="Q63" i="11"/>
  <c r="G42" i="15" s="1"/>
  <c r="AB63" i="11"/>
  <c r="J42" i="15" s="1"/>
  <c r="F63" i="11"/>
  <c r="D42" i="15" s="1"/>
  <c r="AR61" i="11"/>
  <c r="AS61" i="11"/>
  <c r="AD62" i="11"/>
  <c r="AA62" i="11"/>
  <c r="AE62" i="11"/>
  <c r="K41" i="15" s="1"/>
  <c r="AO62" i="11"/>
  <c r="AP62" i="11"/>
  <c r="N41" i="15" s="1"/>
  <c r="AL62" i="11"/>
  <c r="B52" i="9"/>
  <c r="A31" i="13" s="1"/>
  <c r="D52" i="9"/>
  <c r="C31" i="13" s="1"/>
  <c r="AL50" i="9"/>
  <c r="P50" i="9"/>
  <c r="AR49" i="9"/>
  <c r="H50" i="9"/>
  <c r="E50" i="9"/>
  <c r="AA50" i="9"/>
  <c r="AM51" i="9"/>
  <c r="AB51" i="9"/>
  <c r="Q51" i="9"/>
  <c r="AG49" i="9"/>
  <c r="K49" i="9"/>
  <c r="AO50" i="9"/>
  <c r="V49" i="9"/>
  <c r="F51" i="9"/>
  <c r="D30" i="13" s="1"/>
  <c r="AD50" i="9"/>
  <c r="S50" i="9"/>
  <c r="H39" i="14" l="1"/>
  <c r="W60" i="10"/>
  <c r="V60" i="10"/>
  <c r="Y59" i="10"/>
  <c r="Z59" i="10" s="1"/>
  <c r="I38" i="14"/>
  <c r="J40" i="14"/>
  <c r="AD61" i="10"/>
  <c r="AA61" i="10"/>
  <c r="AE61" i="10"/>
  <c r="AJ59" i="10"/>
  <c r="AK59" i="10" s="1"/>
  <c r="L38" i="14"/>
  <c r="N59" i="10"/>
  <c r="O59" i="10" s="1"/>
  <c r="F38" i="14"/>
  <c r="M40" i="14"/>
  <c r="AO61" i="10"/>
  <c r="AP61" i="10"/>
  <c r="AL61" i="10"/>
  <c r="C41" i="14"/>
  <c r="B63" i="10"/>
  <c r="D63" i="10"/>
  <c r="E39" i="14"/>
  <c r="L60" i="10"/>
  <c r="K60" i="10"/>
  <c r="K39" i="14"/>
  <c r="AH60" i="10"/>
  <c r="AG60" i="10"/>
  <c r="G40" i="14"/>
  <c r="S61" i="10"/>
  <c r="T61" i="10"/>
  <c r="P61" i="10"/>
  <c r="A41" i="14"/>
  <c r="Q62" i="10"/>
  <c r="F62" i="10"/>
  <c r="AB62" i="10"/>
  <c r="AM62" i="10"/>
  <c r="AU59" i="10"/>
  <c r="AV59" i="10" s="1"/>
  <c r="O38" i="14"/>
  <c r="N39" i="14"/>
  <c r="AS60" i="10"/>
  <c r="AR60" i="10"/>
  <c r="D40" i="14"/>
  <c r="I61" i="10"/>
  <c r="E61" i="10"/>
  <c r="H61" i="10"/>
  <c r="K40" i="16"/>
  <c r="AH61" i="12"/>
  <c r="AG61" i="12"/>
  <c r="J41" i="16"/>
  <c r="AE62" i="12"/>
  <c r="AD62" i="12"/>
  <c r="AA62" i="12"/>
  <c r="F39" i="16"/>
  <c r="N60" i="12"/>
  <c r="O60" i="12" s="1"/>
  <c r="G41" i="16"/>
  <c r="S62" i="12"/>
  <c r="T62" i="12"/>
  <c r="P62" i="12"/>
  <c r="O39" i="16"/>
  <c r="AU60" i="12"/>
  <c r="AV60" i="12" s="1"/>
  <c r="M41" i="16"/>
  <c r="AP62" i="12"/>
  <c r="AL62" i="12"/>
  <c r="AO62" i="12"/>
  <c r="C42" i="16"/>
  <c r="B64" i="12"/>
  <c r="D64" i="12"/>
  <c r="E40" i="16"/>
  <c r="K61" i="12"/>
  <c r="L61" i="12"/>
  <c r="AJ60" i="12"/>
  <c r="AK60" i="12" s="1"/>
  <c r="L39" i="16"/>
  <c r="H40" i="16"/>
  <c r="W61" i="12"/>
  <c r="V61" i="12"/>
  <c r="A42" i="16"/>
  <c r="F63" i="12"/>
  <c r="AB63" i="12"/>
  <c r="AM63" i="12"/>
  <c r="Q63" i="12"/>
  <c r="I39" i="16"/>
  <c r="Y60" i="12"/>
  <c r="Z60" i="12" s="1"/>
  <c r="D41" i="16"/>
  <c r="H62" i="12"/>
  <c r="E62" i="12"/>
  <c r="I62" i="12"/>
  <c r="N40" i="16"/>
  <c r="AS61" i="12"/>
  <c r="AR61" i="12"/>
  <c r="N49" i="9"/>
  <c r="O49" i="9" s="1"/>
  <c r="AJ61" i="11"/>
  <c r="AK61" i="11" s="1"/>
  <c r="L40" i="15"/>
  <c r="AU61" i="11"/>
  <c r="AV61" i="11" s="1"/>
  <c r="O40" i="15"/>
  <c r="Y61" i="11"/>
  <c r="Z61" i="11" s="1"/>
  <c r="I40" i="15"/>
  <c r="N61" i="11"/>
  <c r="O61" i="11" s="1"/>
  <c r="F40" i="15"/>
  <c r="AP51" i="9"/>
  <c r="M30" i="13"/>
  <c r="I28" i="13"/>
  <c r="Y49" i="9"/>
  <c r="Z49" i="9" s="1"/>
  <c r="W50" i="9"/>
  <c r="H29" i="13"/>
  <c r="AS50" i="9"/>
  <c r="N29" i="13"/>
  <c r="O28" i="13"/>
  <c r="AU49" i="9"/>
  <c r="AV49" i="9" s="1"/>
  <c r="T51" i="9"/>
  <c r="G30" i="13"/>
  <c r="AE51" i="9"/>
  <c r="J30" i="13"/>
  <c r="L28" i="13"/>
  <c r="AJ49" i="9"/>
  <c r="AK49" i="9" s="1"/>
  <c r="AH50" i="9"/>
  <c r="K29" i="13"/>
  <c r="L50" i="9"/>
  <c r="F29" i="13" s="1"/>
  <c r="E29" i="13"/>
  <c r="AL63" i="11"/>
  <c r="AP63" i="11"/>
  <c r="N42" i="15" s="1"/>
  <c r="AO63" i="11"/>
  <c r="W62" i="11"/>
  <c r="V62" i="11"/>
  <c r="E63" i="11"/>
  <c r="I63" i="11"/>
  <c r="E42" i="15" s="1"/>
  <c r="H63" i="11"/>
  <c r="AS62" i="11"/>
  <c r="AR62" i="11"/>
  <c r="AA63" i="11"/>
  <c r="AE63" i="11"/>
  <c r="K42" i="15" s="1"/>
  <c r="AD63" i="11"/>
  <c r="L62" i="11"/>
  <c r="K62" i="11"/>
  <c r="P63" i="11"/>
  <c r="T63" i="11"/>
  <c r="H42" i="15" s="1"/>
  <c r="S63" i="11"/>
  <c r="D65" i="11"/>
  <c r="C44" i="15" s="1"/>
  <c r="B65" i="11"/>
  <c r="A44" i="15" s="1"/>
  <c r="AH62" i="11"/>
  <c r="AG62" i="11"/>
  <c r="AB64" i="11"/>
  <c r="J43" i="15" s="1"/>
  <c r="F64" i="11"/>
  <c r="D43" i="15" s="1"/>
  <c r="AM64" i="11"/>
  <c r="M43" i="15" s="1"/>
  <c r="Q64" i="11"/>
  <c r="G43" i="15" s="1"/>
  <c r="E51" i="9"/>
  <c r="I51" i="9"/>
  <c r="Q52" i="9"/>
  <c r="AB52" i="9"/>
  <c r="F52" i="9"/>
  <c r="AM52" i="9"/>
  <c r="D53" i="9"/>
  <c r="C32" i="13" s="1"/>
  <c r="B53" i="9"/>
  <c r="A32" i="13" s="1"/>
  <c r="P51" i="9"/>
  <c r="AA51" i="9"/>
  <c r="AL51" i="9"/>
  <c r="V50" i="9"/>
  <c r="AG50" i="9"/>
  <c r="K50" i="9"/>
  <c r="AO51" i="9"/>
  <c r="S51" i="9"/>
  <c r="H51" i="9"/>
  <c r="AD51" i="9"/>
  <c r="Y60" i="10" l="1"/>
  <c r="Z60" i="10" s="1"/>
  <c r="I39" i="14"/>
  <c r="AU60" i="10"/>
  <c r="AV60" i="10" s="1"/>
  <c r="O39" i="14"/>
  <c r="M41" i="14"/>
  <c r="AL62" i="10"/>
  <c r="AP62" i="10"/>
  <c r="AO62" i="10"/>
  <c r="A42" i="14"/>
  <c r="Q63" i="10"/>
  <c r="F63" i="10"/>
  <c r="AM63" i="10"/>
  <c r="AB63" i="10"/>
  <c r="E40" i="14"/>
  <c r="L61" i="10"/>
  <c r="K61" i="10"/>
  <c r="N60" i="10"/>
  <c r="O60" i="10" s="1"/>
  <c r="F39" i="14"/>
  <c r="D41" i="14"/>
  <c r="I62" i="10"/>
  <c r="H62" i="10"/>
  <c r="E62" i="10"/>
  <c r="H40" i="14"/>
  <c r="W61" i="10"/>
  <c r="V61" i="10"/>
  <c r="AJ60" i="10"/>
  <c r="AK60" i="10" s="1"/>
  <c r="L39" i="14"/>
  <c r="K40" i="14"/>
  <c r="AH61" i="10"/>
  <c r="AG61" i="10"/>
  <c r="J41" i="14"/>
  <c r="AE62" i="10"/>
  <c r="AD62" i="10"/>
  <c r="AA62" i="10"/>
  <c r="G41" i="14"/>
  <c r="S62" i="10"/>
  <c r="P62" i="10"/>
  <c r="T62" i="10"/>
  <c r="C42" i="14"/>
  <c r="D64" i="10"/>
  <c r="B64" i="10"/>
  <c r="N40" i="14"/>
  <c r="AR61" i="10"/>
  <c r="AS61" i="10"/>
  <c r="H41" i="16"/>
  <c r="V62" i="12"/>
  <c r="W62" i="12"/>
  <c r="O40" i="16"/>
  <c r="AU61" i="12"/>
  <c r="AV61" i="12" s="1"/>
  <c r="G42" i="16"/>
  <c r="P63" i="12"/>
  <c r="S63" i="12"/>
  <c r="T63" i="12"/>
  <c r="M42" i="16"/>
  <c r="AL63" i="12"/>
  <c r="AO63" i="12"/>
  <c r="AP63" i="12"/>
  <c r="C43" i="16"/>
  <c r="B65" i="12"/>
  <c r="D65" i="12"/>
  <c r="L40" i="16"/>
  <c r="AJ61" i="12"/>
  <c r="AK61" i="12" s="1"/>
  <c r="D42" i="16"/>
  <c r="I63" i="12"/>
  <c r="H63" i="12"/>
  <c r="E63" i="12"/>
  <c r="E41" i="16"/>
  <c r="L62" i="12"/>
  <c r="K62" i="12"/>
  <c r="J42" i="16"/>
  <c r="AD63" i="12"/>
  <c r="AA63" i="12"/>
  <c r="AE63" i="12"/>
  <c r="I40" i="16"/>
  <c r="Y61" i="12"/>
  <c r="Z61" i="12" s="1"/>
  <c r="F40" i="16"/>
  <c r="N61" i="12"/>
  <c r="O61" i="12" s="1"/>
  <c r="A43" i="16"/>
  <c r="Q64" i="12"/>
  <c r="AM64" i="12"/>
  <c r="F64" i="12"/>
  <c r="AB64" i="12"/>
  <c r="N41" i="16"/>
  <c r="AR62" i="12"/>
  <c r="AS62" i="12"/>
  <c r="K41" i="16"/>
  <c r="AG62" i="12"/>
  <c r="AH62" i="12"/>
  <c r="Y62" i="11"/>
  <c r="Z62" i="11" s="1"/>
  <c r="I41" i="15"/>
  <c r="N62" i="11"/>
  <c r="O62" i="11" s="1"/>
  <c r="F41" i="15"/>
  <c r="AJ62" i="11"/>
  <c r="AK62" i="11" s="1"/>
  <c r="L41" i="15"/>
  <c r="AU62" i="11"/>
  <c r="AV62" i="11" s="1"/>
  <c r="O41" i="15"/>
  <c r="N50" i="9"/>
  <c r="O50" i="9" s="1"/>
  <c r="AE52" i="9"/>
  <c r="J31" i="13"/>
  <c r="T52" i="9"/>
  <c r="G31" i="13"/>
  <c r="L29" i="13"/>
  <c r="AJ50" i="9"/>
  <c r="AK50" i="9" s="1"/>
  <c r="AH51" i="9"/>
  <c r="K30" i="13"/>
  <c r="I29" i="13"/>
  <c r="Y50" i="9"/>
  <c r="Z50" i="9" s="1"/>
  <c r="AP52" i="9"/>
  <c r="M31" i="13"/>
  <c r="L51" i="9"/>
  <c r="F30" i="13" s="1"/>
  <c r="E30" i="13"/>
  <c r="I52" i="9"/>
  <c r="D31" i="13"/>
  <c r="W51" i="9"/>
  <c r="H30" i="13"/>
  <c r="O29" i="13"/>
  <c r="AU50" i="9"/>
  <c r="AV50" i="9" s="1"/>
  <c r="AS51" i="9"/>
  <c r="N30" i="13"/>
  <c r="S64" i="11"/>
  <c r="T64" i="11"/>
  <c r="H43" i="15" s="1"/>
  <c r="P64" i="11"/>
  <c r="B66" i="11"/>
  <c r="A45" i="15" s="1"/>
  <c r="D66" i="11"/>
  <c r="C45" i="15" s="1"/>
  <c r="AG63" i="11"/>
  <c r="AH63" i="11"/>
  <c r="AO64" i="11"/>
  <c r="AP64" i="11"/>
  <c r="N43" i="15" s="1"/>
  <c r="AL64" i="11"/>
  <c r="H64" i="11"/>
  <c r="E64" i="11"/>
  <c r="I64" i="11"/>
  <c r="E43" i="15" s="1"/>
  <c r="V63" i="11"/>
  <c r="W63" i="11"/>
  <c r="K63" i="11"/>
  <c r="L63" i="11"/>
  <c r="AD64" i="11"/>
  <c r="AA64" i="11"/>
  <c r="AE64" i="11"/>
  <c r="K43" i="15" s="1"/>
  <c r="AM65" i="11"/>
  <c r="M44" i="15" s="1"/>
  <c r="Q65" i="11"/>
  <c r="G44" i="15" s="1"/>
  <c r="F65" i="11"/>
  <c r="D44" i="15" s="1"/>
  <c r="AB65" i="11"/>
  <c r="J44" i="15" s="1"/>
  <c r="AR63" i="11"/>
  <c r="AS63" i="11"/>
  <c r="E52" i="9"/>
  <c r="H52" i="9"/>
  <c r="S52" i="9"/>
  <c r="P52" i="9"/>
  <c r="AL52" i="9"/>
  <c r="AO52" i="9"/>
  <c r="AM53" i="9"/>
  <c r="Q53" i="9"/>
  <c r="AB53" i="9"/>
  <c r="F53" i="9"/>
  <c r="AD52" i="9"/>
  <c r="AA52" i="9"/>
  <c r="AR51" i="9"/>
  <c r="B54" i="9"/>
  <c r="A33" i="13" s="1"/>
  <c r="D54" i="9"/>
  <c r="C33" i="13" s="1"/>
  <c r="K51" i="9"/>
  <c r="AG51" i="9"/>
  <c r="V51" i="9"/>
  <c r="F40" i="14" l="1"/>
  <c r="N61" i="10"/>
  <c r="O61" i="10" s="1"/>
  <c r="D42" i="14"/>
  <c r="E63" i="10"/>
  <c r="H63" i="10"/>
  <c r="I63" i="10"/>
  <c r="N41" i="14"/>
  <c r="AR62" i="10"/>
  <c r="AS62" i="10"/>
  <c r="H41" i="14"/>
  <c r="W62" i="10"/>
  <c r="V62" i="10"/>
  <c r="G42" i="14"/>
  <c r="T63" i="10"/>
  <c r="P63" i="10"/>
  <c r="S63" i="10"/>
  <c r="A43" i="14"/>
  <c r="AM64" i="10"/>
  <c r="Q64" i="10"/>
  <c r="AB64" i="10"/>
  <c r="F64" i="10"/>
  <c r="L40" i="14"/>
  <c r="AJ61" i="10"/>
  <c r="AK61" i="10" s="1"/>
  <c r="J42" i="14"/>
  <c r="AA63" i="10"/>
  <c r="AD63" i="10"/>
  <c r="AE63" i="10"/>
  <c r="AU61" i="10"/>
  <c r="AV61" i="10" s="1"/>
  <c r="O40" i="14"/>
  <c r="C43" i="14"/>
  <c r="D65" i="10"/>
  <c r="B65" i="10"/>
  <c r="K41" i="14"/>
  <c r="AH62" i="10"/>
  <c r="AG62" i="10"/>
  <c r="Y61" i="10"/>
  <c r="Z61" i="10" s="1"/>
  <c r="I40" i="14"/>
  <c r="E41" i="14"/>
  <c r="K62" i="10"/>
  <c r="L62" i="10"/>
  <c r="M42" i="14"/>
  <c r="AO63" i="10"/>
  <c r="AP63" i="10"/>
  <c r="AL63" i="10"/>
  <c r="A44" i="16"/>
  <c r="Q65" i="12"/>
  <c r="AM65" i="12"/>
  <c r="AB65" i="12"/>
  <c r="F65" i="12"/>
  <c r="O41" i="16"/>
  <c r="AU62" i="12"/>
  <c r="AV62" i="12" s="1"/>
  <c r="D43" i="16"/>
  <c r="I64" i="12"/>
  <c r="H64" i="12"/>
  <c r="E64" i="12"/>
  <c r="K42" i="16"/>
  <c r="AG63" i="12"/>
  <c r="AH63" i="12"/>
  <c r="N42" i="16"/>
  <c r="AR63" i="12"/>
  <c r="AS63" i="12"/>
  <c r="H42" i="16"/>
  <c r="V63" i="12"/>
  <c r="W63" i="12"/>
  <c r="G43" i="16"/>
  <c r="T64" i="12"/>
  <c r="S64" i="12"/>
  <c r="P64" i="12"/>
  <c r="I41" i="16"/>
  <c r="Y62" i="12"/>
  <c r="Z62" i="12" s="1"/>
  <c r="J43" i="16"/>
  <c r="AD64" i="12"/>
  <c r="AE64" i="12"/>
  <c r="AA64" i="12"/>
  <c r="AJ62" i="12"/>
  <c r="AK62" i="12" s="1"/>
  <c r="L41" i="16"/>
  <c r="M43" i="16"/>
  <c r="AP64" i="12"/>
  <c r="AL64" i="12"/>
  <c r="AO64" i="12"/>
  <c r="N62" i="12"/>
  <c r="O62" i="12" s="1"/>
  <c r="F41" i="16"/>
  <c r="E42" i="16"/>
  <c r="L63" i="12"/>
  <c r="K63" i="12"/>
  <c r="C44" i="16"/>
  <c r="B66" i="12"/>
  <c r="D66" i="12"/>
  <c r="Y63" i="11"/>
  <c r="Z63" i="11" s="1"/>
  <c r="I42" i="15"/>
  <c r="AU63" i="11"/>
  <c r="AV63" i="11" s="1"/>
  <c r="O42" i="15"/>
  <c r="N63" i="11"/>
  <c r="O63" i="11" s="1"/>
  <c r="F42" i="15"/>
  <c r="AJ63" i="11"/>
  <c r="AK63" i="11" s="1"/>
  <c r="L42" i="15"/>
  <c r="I53" i="9"/>
  <c r="D32" i="13"/>
  <c r="O30" i="13"/>
  <c r="AU51" i="9"/>
  <c r="AV51" i="9" s="1"/>
  <c r="I30" i="13"/>
  <c r="Y51" i="9"/>
  <c r="Z51" i="9" s="1"/>
  <c r="AE53" i="9"/>
  <c r="J32" i="13"/>
  <c r="AH52" i="9"/>
  <c r="L31" i="13" s="1"/>
  <c r="K31" i="13"/>
  <c r="N51" i="9"/>
  <c r="O51" i="9" s="1"/>
  <c r="T53" i="9"/>
  <c r="G32" i="13"/>
  <c r="L52" i="9"/>
  <c r="F31" i="13" s="1"/>
  <c r="E31" i="13"/>
  <c r="AS52" i="9"/>
  <c r="O31" i="13" s="1"/>
  <c r="N31" i="13"/>
  <c r="AP53" i="9"/>
  <c r="M32" i="13"/>
  <c r="L30" i="13"/>
  <c r="AJ51" i="9"/>
  <c r="AK51" i="9" s="1"/>
  <c r="W52" i="9"/>
  <c r="I31" i="13" s="1"/>
  <c r="H31" i="13"/>
  <c r="AE65" i="11"/>
  <c r="K44" i="15" s="1"/>
  <c r="AA65" i="11"/>
  <c r="AD65" i="11"/>
  <c r="K64" i="11"/>
  <c r="L64" i="11"/>
  <c r="E65" i="11"/>
  <c r="H65" i="11"/>
  <c r="I65" i="11"/>
  <c r="E44" i="15" s="1"/>
  <c r="V64" i="11"/>
  <c r="W64" i="11"/>
  <c r="P65" i="11"/>
  <c r="S65" i="11"/>
  <c r="T65" i="11"/>
  <c r="H44" i="15" s="1"/>
  <c r="AR64" i="11"/>
  <c r="AS64" i="11"/>
  <c r="D67" i="11"/>
  <c r="C46" i="15" s="1"/>
  <c r="B67" i="11"/>
  <c r="A46" i="15" s="1"/>
  <c r="AL65" i="11"/>
  <c r="AP65" i="11"/>
  <c r="N44" i="15" s="1"/>
  <c r="AO65" i="11"/>
  <c r="AM66" i="11"/>
  <c r="M45" i="15" s="1"/>
  <c r="AB66" i="11"/>
  <c r="J45" i="15" s="1"/>
  <c r="Q66" i="11"/>
  <c r="G45" i="15" s="1"/>
  <c r="F66" i="11"/>
  <c r="D45" i="15" s="1"/>
  <c r="AG64" i="11"/>
  <c r="AH64" i="11"/>
  <c r="H53" i="9"/>
  <c r="E53" i="9"/>
  <c r="AG52" i="9"/>
  <c r="AD53" i="9"/>
  <c r="AA53" i="9"/>
  <c r="V52" i="9"/>
  <c r="P53" i="9"/>
  <c r="S53" i="9"/>
  <c r="AR52" i="9"/>
  <c r="F54" i="9"/>
  <c r="AM54" i="9"/>
  <c r="Q54" i="9"/>
  <c r="AB54" i="9"/>
  <c r="AL53" i="9"/>
  <c r="AO53" i="9"/>
  <c r="K52" i="9"/>
  <c r="B55" i="9"/>
  <c r="A34" i="13" s="1"/>
  <c r="D55" i="9"/>
  <c r="C34" i="13" s="1"/>
  <c r="C44" i="14" l="1"/>
  <c r="D66" i="10"/>
  <c r="B66" i="10"/>
  <c r="K42" i="14"/>
  <c r="AH63" i="10"/>
  <c r="AG63" i="10"/>
  <c r="G43" i="14"/>
  <c r="T64" i="10"/>
  <c r="S64" i="10"/>
  <c r="P64" i="10"/>
  <c r="Y62" i="10"/>
  <c r="Z62" i="10" s="1"/>
  <c r="I41" i="14"/>
  <c r="L41" i="14"/>
  <c r="AJ62" i="10"/>
  <c r="AK62" i="10" s="1"/>
  <c r="H42" i="14"/>
  <c r="V63" i="10"/>
  <c r="W63" i="10"/>
  <c r="E42" i="14"/>
  <c r="K63" i="10"/>
  <c r="L63" i="10"/>
  <c r="D43" i="14"/>
  <c r="H64" i="10"/>
  <c r="E64" i="10"/>
  <c r="I64" i="10"/>
  <c r="AU62" i="10"/>
  <c r="AV62" i="10" s="1"/>
  <c r="O41" i="14"/>
  <c r="M43" i="14"/>
  <c r="AL64" i="10"/>
  <c r="AO64" i="10"/>
  <c r="AP64" i="10"/>
  <c r="N42" i="14"/>
  <c r="AR63" i="10"/>
  <c r="AS63" i="10"/>
  <c r="F41" i="14"/>
  <c r="N62" i="10"/>
  <c r="O62" i="10" s="1"/>
  <c r="A44" i="14"/>
  <c r="Q65" i="10"/>
  <c r="F65" i="10"/>
  <c r="AB65" i="10"/>
  <c r="AM65" i="10"/>
  <c r="J43" i="14"/>
  <c r="AE64" i="10"/>
  <c r="AD64" i="10"/>
  <c r="AA64" i="10"/>
  <c r="AJ63" i="12"/>
  <c r="AK63" i="12" s="1"/>
  <c r="L42" i="16"/>
  <c r="M44" i="16"/>
  <c r="AO65" i="12"/>
  <c r="AL65" i="12"/>
  <c r="AP65" i="12"/>
  <c r="C45" i="16"/>
  <c r="D67" i="12"/>
  <c r="B67" i="12"/>
  <c r="K43" i="16"/>
  <c r="AH64" i="12"/>
  <c r="AG64" i="12"/>
  <c r="O42" i="16"/>
  <c r="AU63" i="12"/>
  <c r="AV63" i="12" s="1"/>
  <c r="E43" i="16"/>
  <c r="K64" i="12"/>
  <c r="L64" i="12"/>
  <c r="G44" i="16"/>
  <c r="T65" i="12"/>
  <c r="P65" i="12"/>
  <c r="S65" i="12"/>
  <c r="A45" i="16"/>
  <c r="F66" i="12"/>
  <c r="AB66" i="12"/>
  <c r="Q66" i="12"/>
  <c r="AM66" i="12"/>
  <c r="Y63" i="12"/>
  <c r="Z63" i="12" s="1"/>
  <c r="I42" i="16"/>
  <c r="D44" i="16"/>
  <c r="H65" i="12"/>
  <c r="E65" i="12"/>
  <c r="I65" i="12"/>
  <c r="H43" i="16"/>
  <c r="W64" i="12"/>
  <c r="V64" i="12"/>
  <c r="F42" i="16"/>
  <c r="N63" i="12"/>
  <c r="O63" i="12" s="1"/>
  <c r="N43" i="16"/>
  <c r="AR64" i="12"/>
  <c r="AS64" i="12"/>
  <c r="J44" i="16"/>
  <c r="AA65" i="12"/>
  <c r="AE65" i="12"/>
  <c r="AD65" i="12"/>
  <c r="N64" i="11"/>
  <c r="O64" i="11" s="1"/>
  <c r="F43" i="15"/>
  <c r="AU64" i="11"/>
  <c r="AV64" i="11" s="1"/>
  <c r="O43" i="15"/>
  <c r="AJ64" i="11"/>
  <c r="AK64" i="11" s="1"/>
  <c r="L43" i="15"/>
  <c r="Y64" i="11"/>
  <c r="Z64" i="11" s="1"/>
  <c r="I43" i="15"/>
  <c r="N52" i="9"/>
  <c r="O52" i="9" s="1"/>
  <c r="AU52" i="9"/>
  <c r="AV52" i="9" s="1"/>
  <c r="AP54" i="9"/>
  <c r="M33" i="13"/>
  <c r="AS53" i="9"/>
  <c r="O32" i="13" s="1"/>
  <c r="N32" i="13"/>
  <c r="I54" i="9"/>
  <c r="D33" i="13"/>
  <c r="AH53" i="9"/>
  <c r="L32" i="13" s="1"/>
  <c r="K32" i="13"/>
  <c r="AE54" i="9"/>
  <c r="J33" i="13"/>
  <c r="AJ52" i="9"/>
  <c r="AK52" i="9" s="1"/>
  <c r="T54" i="9"/>
  <c r="G33" i="13"/>
  <c r="Y52" i="9"/>
  <c r="Z52" i="9" s="1"/>
  <c r="W53" i="9"/>
  <c r="I32" i="13" s="1"/>
  <c r="H32" i="13"/>
  <c r="L53" i="9"/>
  <c r="F32" i="13" s="1"/>
  <c r="E32" i="13"/>
  <c r="Q67" i="11"/>
  <c r="G46" i="15" s="1"/>
  <c r="AM67" i="11"/>
  <c r="M46" i="15" s="1"/>
  <c r="AB67" i="11"/>
  <c r="J46" i="15" s="1"/>
  <c r="F67" i="11"/>
  <c r="D46" i="15" s="1"/>
  <c r="AR65" i="11"/>
  <c r="AS65" i="11"/>
  <c r="B68" i="11"/>
  <c r="A47" i="15" s="1"/>
  <c r="D68" i="11"/>
  <c r="C47" i="15" s="1"/>
  <c r="AO66" i="11"/>
  <c r="AP66" i="11"/>
  <c r="N45" i="15" s="1"/>
  <c r="AL66" i="11"/>
  <c r="V65" i="11"/>
  <c r="W65" i="11"/>
  <c r="AG65" i="11"/>
  <c r="AH65" i="11"/>
  <c r="H66" i="11"/>
  <c r="E66" i="11"/>
  <c r="I66" i="11"/>
  <c r="E45" i="15" s="1"/>
  <c r="K65" i="11"/>
  <c r="L65" i="11"/>
  <c r="S66" i="11"/>
  <c r="T66" i="11"/>
  <c r="H45" i="15" s="1"/>
  <c r="P66" i="11"/>
  <c r="AD66" i="11"/>
  <c r="AA66" i="11"/>
  <c r="AE66" i="11"/>
  <c r="K45" i="15" s="1"/>
  <c r="AB55" i="9"/>
  <c r="F55" i="9"/>
  <c r="AM55" i="9"/>
  <c r="Q55" i="9"/>
  <c r="E54" i="9"/>
  <c r="H54" i="9"/>
  <c r="AA54" i="9"/>
  <c r="AD54" i="9"/>
  <c r="AG53" i="9"/>
  <c r="P54" i="9"/>
  <c r="S54" i="9"/>
  <c r="K53" i="9"/>
  <c r="V53" i="9"/>
  <c r="AR53" i="9"/>
  <c r="AO54" i="9"/>
  <c r="AL54" i="9"/>
  <c r="B56" i="9"/>
  <c r="A35" i="13" s="1"/>
  <c r="D56" i="9"/>
  <c r="C35" i="13" s="1"/>
  <c r="J44" i="14" l="1"/>
  <c r="AD65" i="10"/>
  <c r="AA65" i="10"/>
  <c r="AE65" i="10"/>
  <c r="M44" i="14"/>
  <c r="AP65" i="10"/>
  <c r="AL65" i="10"/>
  <c r="AO65" i="10"/>
  <c r="E43" i="14"/>
  <c r="L64" i="10"/>
  <c r="K64" i="10"/>
  <c r="F42" i="14"/>
  <c r="N63" i="10"/>
  <c r="O63" i="10" s="1"/>
  <c r="H43" i="14"/>
  <c r="V64" i="10"/>
  <c r="W64" i="10"/>
  <c r="A45" i="14"/>
  <c r="AB66" i="10"/>
  <c r="F66" i="10"/>
  <c r="Q66" i="10"/>
  <c r="AM66" i="10"/>
  <c r="K43" i="14"/>
  <c r="AH64" i="10"/>
  <c r="AG64" i="10"/>
  <c r="D44" i="14"/>
  <c r="H65" i="10"/>
  <c r="E65" i="10"/>
  <c r="I65" i="10"/>
  <c r="N43" i="14"/>
  <c r="AR64" i="10"/>
  <c r="AS64" i="10"/>
  <c r="C45" i="14"/>
  <c r="D67" i="10"/>
  <c r="B67" i="10"/>
  <c r="G44" i="14"/>
  <c r="T65" i="10"/>
  <c r="P65" i="10"/>
  <c r="S65" i="10"/>
  <c r="O42" i="14"/>
  <c r="AU63" i="10"/>
  <c r="AV63" i="10" s="1"/>
  <c r="Y63" i="10"/>
  <c r="Z63" i="10" s="1"/>
  <c r="I42" i="14"/>
  <c r="AJ63" i="10"/>
  <c r="AK63" i="10" s="1"/>
  <c r="L42" i="14"/>
  <c r="J45" i="16"/>
  <c r="AA66" i="12"/>
  <c r="AD66" i="12"/>
  <c r="AE66" i="12"/>
  <c r="H44" i="16"/>
  <c r="W65" i="12"/>
  <c r="V65" i="12"/>
  <c r="L43" i="16"/>
  <c r="AJ64" i="12"/>
  <c r="AK64" i="12" s="1"/>
  <c r="I43" i="16"/>
  <c r="Y64" i="12"/>
  <c r="Z64" i="12" s="1"/>
  <c r="M45" i="16"/>
  <c r="AP66" i="12"/>
  <c r="AO66" i="12"/>
  <c r="AL66" i="12"/>
  <c r="N44" i="16"/>
  <c r="AS65" i="12"/>
  <c r="AR65" i="12"/>
  <c r="O43" i="16"/>
  <c r="AU64" i="12"/>
  <c r="AV64" i="12" s="1"/>
  <c r="E44" i="16"/>
  <c r="K65" i="12"/>
  <c r="L65" i="12"/>
  <c r="C46" i="16"/>
  <c r="D68" i="12"/>
  <c r="B68" i="12"/>
  <c r="K44" i="16"/>
  <c r="AH65" i="12"/>
  <c r="AG65" i="12"/>
  <c r="D45" i="16"/>
  <c r="H66" i="12"/>
  <c r="E66" i="12"/>
  <c r="I66" i="12"/>
  <c r="G45" i="16"/>
  <c r="S66" i="12"/>
  <c r="P66" i="12"/>
  <c r="T66" i="12"/>
  <c r="N64" i="12"/>
  <c r="O64" i="12" s="1"/>
  <c r="F43" i="16"/>
  <c r="A46" i="16"/>
  <c r="AM67" i="12"/>
  <c r="AB67" i="12"/>
  <c r="Q67" i="12"/>
  <c r="F67" i="12"/>
  <c r="AJ53" i="9"/>
  <c r="AK53" i="9" s="1"/>
  <c r="N65" i="11"/>
  <c r="O65" i="11" s="1"/>
  <c r="F44" i="15"/>
  <c r="AJ65" i="11"/>
  <c r="AK65" i="11" s="1"/>
  <c r="L44" i="15"/>
  <c r="AU65" i="11"/>
  <c r="AV65" i="11" s="1"/>
  <c r="O44" i="15"/>
  <c r="Y65" i="11"/>
  <c r="Z65" i="11" s="1"/>
  <c r="I44" i="15"/>
  <c r="Y53" i="9"/>
  <c r="Z53" i="9" s="1"/>
  <c r="T55" i="9"/>
  <c r="G34" i="13"/>
  <c r="AP55" i="9"/>
  <c r="M34" i="13"/>
  <c r="W54" i="9"/>
  <c r="I33" i="13" s="1"/>
  <c r="H33" i="13"/>
  <c r="I55" i="9"/>
  <c r="D34" i="13"/>
  <c r="AU53" i="9"/>
  <c r="AV53" i="9" s="1"/>
  <c r="N53" i="9"/>
  <c r="O53" i="9" s="1"/>
  <c r="AE55" i="9"/>
  <c r="J34" i="13"/>
  <c r="AH54" i="9"/>
  <c r="L33" i="13" s="1"/>
  <c r="K33" i="13"/>
  <c r="L54" i="9"/>
  <c r="F33" i="13" s="1"/>
  <c r="E33" i="13"/>
  <c r="AS54" i="9"/>
  <c r="O33" i="13" s="1"/>
  <c r="N33" i="13"/>
  <c r="W66" i="11"/>
  <c r="V66" i="11"/>
  <c r="AM68" i="11"/>
  <c r="M47" i="15" s="1"/>
  <c r="AB68" i="11"/>
  <c r="J47" i="15" s="1"/>
  <c r="Q68" i="11"/>
  <c r="G47" i="15" s="1"/>
  <c r="F68" i="11"/>
  <c r="D47" i="15" s="1"/>
  <c r="E67" i="11"/>
  <c r="I67" i="11"/>
  <c r="E46" i="15" s="1"/>
  <c r="H67" i="11"/>
  <c r="L66" i="11"/>
  <c r="K66" i="11"/>
  <c r="AS66" i="11"/>
  <c r="AR66" i="11"/>
  <c r="AA67" i="11"/>
  <c r="AE67" i="11"/>
  <c r="K46" i="15" s="1"/>
  <c r="AD67" i="11"/>
  <c r="AL67" i="11"/>
  <c r="AP67" i="11"/>
  <c r="N46" i="15" s="1"/>
  <c r="AO67" i="11"/>
  <c r="AH66" i="11"/>
  <c r="AG66" i="11"/>
  <c r="D69" i="11"/>
  <c r="C48" i="15" s="1"/>
  <c r="B69" i="11"/>
  <c r="A48" i="15" s="1"/>
  <c r="P67" i="11"/>
  <c r="T67" i="11"/>
  <c r="H46" i="15" s="1"/>
  <c r="S67" i="11"/>
  <c r="AM56" i="9"/>
  <c r="AB56" i="9"/>
  <c r="F56" i="9"/>
  <c r="Q56" i="9"/>
  <c r="P55" i="9"/>
  <c r="S55" i="9"/>
  <c r="AO55" i="9"/>
  <c r="AL55" i="9"/>
  <c r="AR54" i="9"/>
  <c r="AG54" i="9"/>
  <c r="K54" i="9"/>
  <c r="E55" i="9"/>
  <c r="H55" i="9"/>
  <c r="V54" i="9"/>
  <c r="AA55" i="9"/>
  <c r="AD55" i="9"/>
  <c r="D57" i="9"/>
  <c r="C36" i="13" s="1"/>
  <c r="B57" i="9"/>
  <c r="A36" i="13" s="1"/>
  <c r="H44" i="14" l="1"/>
  <c r="V65" i="10"/>
  <c r="W65" i="10"/>
  <c r="E44" i="14"/>
  <c r="L65" i="10"/>
  <c r="K65" i="10"/>
  <c r="G45" i="14"/>
  <c r="P66" i="10"/>
  <c r="S66" i="10"/>
  <c r="T66" i="10"/>
  <c r="Y64" i="10"/>
  <c r="Z64" i="10" s="1"/>
  <c r="I43" i="14"/>
  <c r="K44" i="14"/>
  <c r="AG65" i="10"/>
  <c r="AH65" i="10"/>
  <c r="AU64" i="10"/>
  <c r="AV64" i="10" s="1"/>
  <c r="O43" i="14"/>
  <c r="D45" i="14"/>
  <c r="E66" i="10"/>
  <c r="I66" i="10"/>
  <c r="H66" i="10"/>
  <c r="A46" i="14"/>
  <c r="AB67" i="10"/>
  <c r="F67" i="10"/>
  <c r="AM67" i="10"/>
  <c r="Q67" i="10"/>
  <c r="J45" i="14"/>
  <c r="AE66" i="10"/>
  <c r="AA66" i="10"/>
  <c r="AD66" i="10"/>
  <c r="F43" i="14"/>
  <c r="N64" i="10"/>
  <c r="O64" i="10" s="1"/>
  <c r="N44" i="14"/>
  <c r="AS65" i="10"/>
  <c r="AR65" i="10"/>
  <c r="L43" i="14"/>
  <c r="AJ64" i="10"/>
  <c r="AK64" i="10" s="1"/>
  <c r="C46" i="14"/>
  <c r="B68" i="10"/>
  <c r="D68" i="10"/>
  <c r="M45" i="14"/>
  <c r="AO66" i="10"/>
  <c r="AP66" i="10"/>
  <c r="AL66" i="10"/>
  <c r="AJ65" i="12"/>
  <c r="AK65" i="12" s="1"/>
  <c r="L44" i="16"/>
  <c r="K45" i="16"/>
  <c r="AG66" i="12"/>
  <c r="AH66" i="12"/>
  <c r="G46" i="16"/>
  <c r="P67" i="12"/>
  <c r="S67" i="12"/>
  <c r="T67" i="12"/>
  <c r="N65" i="12"/>
  <c r="O65" i="12" s="1"/>
  <c r="F44" i="16"/>
  <c r="J46" i="16"/>
  <c r="AA67" i="12"/>
  <c r="AE67" i="12"/>
  <c r="AD67" i="12"/>
  <c r="A47" i="16"/>
  <c r="AB68" i="12"/>
  <c r="AM68" i="12"/>
  <c r="Q68" i="12"/>
  <c r="F68" i="12"/>
  <c r="Y65" i="12"/>
  <c r="Z65" i="12" s="1"/>
  <c r="I44" i="16"/>
  <c r="D46" i="16"/>
  <c r="H67" i="12"/>
  <c r="E67" i="12"/>
  <c r="I67" i="12"/>
  <c r="M46" i="16"/>
  <c r="AP67" i="12"/>
  <c r="AL67" i="12"/>
  <c r="AO67" i="12"/>
  <c r="H45" i="16"/>
  <c r="V66" i="12"/>
  <c r="W66" i="12"/>
  <c r="E45" i="16"/>
  <c r="K66" i="12"/>
  <c r="L66" i="12"/>
  <c r="C47" i="16"/>
  <c r="B69" i="12"/>
  <c r="D69" i="12"/>
  <c r="AU65" i="12"/>
  <c r="AV65" i="12" s="1"/>
  <c r="O44" i="16"/>
  <c r="N45" i="16"/>
  <c r="AR66" i="12"/>
  <c r="AS66" i="12"/>
  <c r="AU54" i="9"/>
  <c r="AV54" i="9" s="1"/>
  <c r="AU66" i="11"/>
  <c r="AV66" i="11" s="1"/>
  <c r="O45" i="15"/>
  <c r="Y66" i="11"/>
  <c r="Z66" i="11" s="1"/>
  <c r="I45" i="15"/>
  <c r="N66" i="11"/>
  <c r="O66" i="11" s="1"/>
  <c r="F45" i="15"/>
  <c r="AJ66" i="11"/>
  <c r="AK66" i="11" s="1"/>
  <c r="L45" i="15"/>
  <c r="Y54" i="9"/>
  <c r="Z54" i="9" s="1"/>
  <c r="AJ54" i="9"/>
  <c r="AK54" i="9" s="1"/>
  <c r="AP56" i="9"/>
  <c r="M35" i="13"/>
  <c r="T56" i="9"/>
  <c r="G35" i="13"/>
  <c r="AH55" i="9"/>
  <c r="L34" i="13" s="1"/>
  <c r="K34" i="13"/>
  <c r="L55" i="9"/>
  <c r="F34" i="13" s="1"/>
  <c r="E34" i="13"/>
  <c r="AS55" i="9"/>
  <c r="O34" i="13" s="1"/>
  <c r="N34" i="13"/>
  <c r="I56" i="9"/>
  <c r="D35" i="13"/>
  <c r="N54" i="9"/>
  <c r="O54" i="9" s="1"/>
  <c r="AE56" i="9"/>
  <c r="J35" i="13"/>
  <c r="W55" i="9"/>
  <c r="I34" i="13" s="1"/>
  <c r="H34" i="13"/>
  <c r="AB69" i="11"/>
  <c r="J48" i="15" s="1"/>
  <c r="F69" i="11"/>
  <c r="D48" i="15" s="1"/>
  <c r="AM69" i="11"/>
  <c r="M48" i="15" s="1"/>
  <c r="Q69" i="11"/>
  <c r="G48" i="15" s="1"/>
  <c r="AO68" i="11"/>
  <c r="AL68" i="11"/>
  <c r="AP68" i="11"/>
  <c r="N47" i="15" s="1"/>
  <c r="V67" i="11"/>
  <c r="W67" i="11"/>
  <c r="AR67" i="11"/>
  <c r="AS67" i="11"/>
  <c r="AG67" i="11"/>
  <c r="AH67" i="11"/>
  <c r="S68" i="11"/>
  <c r="P68" i="11"/>
  <c r="T68" i="11"/>
  <c r="H47" i="15" s="1"/>
  <c r="K67" i="11"/>
  <c r="L67" i="11"/>
  <c r="AD68" i="11"/>
  <c r="AA68" i="11"/>
  <c r="AE68" i="11"/>
  <c r="K47" i="15" s="1"/>
  <c r="B70" i="11"/>
  <c r="A49" i="15" s="1"/>
  <c r="D70" i="11"/>
  <c r="C49" i="15" s="1"/>
  <c r="H68" i="11"/>
  <c r="E68" i="11"/>
  <c r="I68" i="11"/>
  <c r="E47" i="15" s="1"/>
  <c r="S56" i="9"/>
  <c r="P56" i="9"/>
  <c r="AR55" i="9"/>
  <c r="AG55" i="9"/>
  <c r="AD56" i="9"/>
  <c r="AA56" i="9"/>
  <c r="V55" i="9"/>
  <c r="E56" i="9"/>
  <c r="H56" i="9"/>
  <c r="AM57" i="9"/>
  <c r="Q57" i="9"/>
  <c r="F57" i="9"/>
  <c r="AB57" i="9"/>
  <c r="K55" i="9"/>
  <c r="AL56" i="9"/>
  <c r="AO56" i="9"/>
  <c r="B58" i="9"/>
  <c r="A37" i="13" s="1"/>
  <c r="D58" i="9"/>
  <c r="C37" i="13" s="1"/>
  <c r="N45" i="14" l="1"/>
  <c r="AS66" i="10"/>
  <c r="AR66" i="10"/>
  <c r="A47" i="14"/>
  <c r="F68" i="10"/>
  <c r="AM68" i="10"/>
  <c r="Q68" i="10"/>
  <c r="AB68" i="10"/>
  <c r="J46" i="14"/>
  <c r="AA67" i="10"/>
  <c r="AE67" i="10"/>
  <c r="AD67" i="10"/>
  <c r="E45" i="14"/>
  <c r="L66" i="10"/>
  <c r="K66" i="10"/>
  <c r="O44" i="14"/>
  <c r="AU65" i="10"/>
  <c r="AV65" i="10" s="1"/>
  <c r="G46" i="14"/>
  <c r="S67" i="10"/>
  <c r="T67" i="10"/>
  <c r="P67" i="10"/>
  <c r="AJ65" i="10"/>
  <c r="AK65" i="10" s="1"/>
  <c r="L44" i="14"/>
  <c r="Y65" i="10"/>
  <c r="Z65" i="10" s="1"/>
  <c r="I44" i="14"/>
  <c r="M46" i="14"/>
  <c r="AL67" i="10"/>
  <c r="AO67" i="10"/>
  <c r="AP67" i="10"/>
  <c r="H45" i="14"/>
  <c r="V66" i="10"/>
  <c r="W66" i="10"/>
  <c r="C47" i="14"/>
  <c r="B69" i="10"/>
  <c r="D69" i="10"/>
  <c r="K45" i="14"/>
  <c r="AG66" i="10"/>
  <c r="AH66" i="10"/>
  <c r="D46" i="14"/>
  <c r="I67" i="10"/>
  <c r="H67" i="10"/>
  <c r="E67" i="10"/>
  <c r="F44" i="14"/>
  <c r="N65" i="10"/>
  <c r="O65" i="10" s="1"/>
  <c r="E46" i="16"/>
  <c r="K67" i="12"/>
  <c r="L67" i="12"/>
  <c r="M47" i="16"/>
  <c r="AP68" i="12"/>
  <c r="AO68" i="12"/>
  <c r="AL68" i="12"/>
  <c r="I45" i="16"/>
  <c r="Y66" i="12"/>
  <c r="Z66" i="12" s="1"/>
  <c r="H46" i="16"/>
  <c r="V67" i="12"/>
  <c r="W67" i="12"/>
  <c r="AU66" i="12"/>
  <c r="AV66" i="12" s="1"/>
  <c r="O45" i="16"/>
  <c r="F45" i="16"/>
  <c r="N66" i="12"/>
  <c r="O66" i="12" s="1"/>
  <c r="N46" i="16"/>
  <c r="AR67" i="12"/>
  <c r="AS67" i="12"/>
  <c r="D47" i="16"/>
  <c r="E68" i="12"/>
  <c r="I68" i="12"/>
  <c r="H68" i="12"/>
  <c r="A48" i="16"/>
  <c r="Q69" i="12"/>
  <c r="F69" i="12"/>
  <c r="AM69" i="12"/>
  <c r="AB69" i="12"/>
  <c r="K46" i="16"/>
  <c r="AH67" i="12"/>
  <c r="AG67" i="12"/>
  <c r="J47" i="16"/>
  <c r="AD68" i="12"/>
  <c r="AA68" i="12"/>
  <c r="AE68" i="12"/>
  <c r="AJ66" i="12"/>
  <c r="AK66" i="12" s="1"/>
  <c r="L45" i="16"/>
  <c r="C48" i="16"/>
  <c r="D70" i="12"/>
  <c r="B70" i="12"/>
  <c r="G47" i="16"/>
  <c r="T68" i="12"/>
  <c r="P68" i="12"/>
  <c r="S68" i="12"/>
  <c r="N55" i="9"/>
  <c r="AU55" i="9"/>
  <c r="AV55" i="9" s="1"/>
  <c r="AU67" i="11"/>
  <c r="AV67" i="11" s="1"/>
  <c r="O46" i="15"/>
  <c r="AJ67" i="11"/>
  <c r="AK67" i="11" s="1"/>
  <c r="L46" i="15"/>
  <c r="Y67" i="11"/>
  <c r="Z67" i="11" s="1"/>
  <c r="I46" i="15"/>
  <c r="N67" i="11"/>
  <c r="O67" i="11" s="1"/>
  <c r="F46" i="15"/>
  <c r="AJ55" i="9"/>
  <c r="AK55" i="9" s="1"/>
  <c r="T57" i="9"/>
  <c r="G36" i="13"/>
  <c r="AP57" i="9"/>
  <c r="M36" i="13"/>
  <c r="Y55" i="9"/>
  <c r="Z55" i="9" s="1"/>
  <c r="L56" i="9"/>
  <c r="F35" i="13" s="1"/>
  <c r="E35" i="13"/>
  <c r="W56" i="9"/>
  <c r="I35" i="13" s="1"/>
  <c r="H35" i="13"/>
  <c r="AE57" i="9"/>
  <c r="J36" i="13"/>
  <c r="AH56" i="9"/>
  <c r="L35" i="13" s="1"/>
  <c r="K35" i="13"/>
  <c r="I57" i="9"/>
  <c r="D36" i="13"/>
  <c r="AS56" i="9"/>
  <c r="O35" i="13" s="1"/>
  <c r="N35" i="13"/>
  <c r="AH68" i="11"/>
  <c r="AG68" i="11"/>
  <c r="AL69" i="11"/>
  <c r="AP69" i="11"/>
  <c r="N48" i="15" s="1"/>
  <c r="AO69" i="11"/>
  <c r="L68" i="11"/>
  <c r="K68" i="11"/>
  <c r="W68" i="11"/>
  <c r="V68" i="11"/>
  <c r="E69" i="11"/>
  <c r="I69" i="11"/>
  <c r="E48" i="15" s="1"/>
  <c r="H69" i="11"/>
  <c r="D71" i="11"/>
  <c r="C50" i="15" s="1"/>
  <c r="B71" i="11"/>
  <c r="A50" i="15" s="1"/>
  <c r="AA69" i="11"/>
  <c r="AE69" i="11"/>
  <c r="K48" i="15" s="1"/>
  <c r="AD69" i="11"/>
  <c r="AM70" i="11"/>
  <c r="M49" i="15" s="1"/>
  <c r="AB70" i="11"/>
  <c r="J49" i="15" s="1"/>
  <c r="Q70" i="11"/>
  <c r="G49" i="15" s="1"/>
  <c r="F70" i="11"/>
  <c r="D49" i="15" s="1"/>
  <c r="P69" i="11"/>
  <c r="T69" i="11"/>
  <c r="H48" i="15" s="1"/>
  <c r="S69" i="11"/>
  <c r="AS68" i="11"/>
  <c r="AR68" i="11"/>
  <c r="O55" i="9"/>
  <c r="AL57" i="9"/>
  <c r="AO57" i="9"/>
  <c r="AA57" i="9"/>
  <c r="AD57" i="9"/>
  <c r="AR56" i="9"/>
  <c r="E57" i="9"/>
  <c r="H57" i="9"/>
  <c r="AG56" i="9"/>
  <c r="V56" i="9"/>
  <c r="AB58" i="9"/>
  <c r="AM58" i="9"/>
  <c r="Q58" i="9"/>
  <c r="F58" i="9"/>
  <c r="S57" i="9"/>
  <c r="P57" i="9"/>
  <c r="K56" i="9"/>
  <c r="B59" i="9"/>
  <c r="A38" i="13" s="1"/>
  <c r="D59" i="9"/>
  <c r="C38" i="13" s="1"/>
  <c r="N56" i="9" l="1"/>
  <c r="E46" i="14"/>
  <c r="K67" i="10"/>
  <c r="L67" i="10"/>
  <c r="Y66" i="10"/>
  <c r="Z66" i="10" s="1"/>
  <c r="I45" i="14"/>
  <c r="H46" i="14"/>
  <c r="V67" i="10"/>
  <c r="W67" i="10"/>
  <c r="J47" i="14"/>
  <c r="AE68" i="10"/>
  <c r="AA68" i="10"/>
  <c r="AD68" i="10"/>
  <c r="C48" i="14"/>
  <c r="D70" i="10"/>
  <c r="B70" i="10"/>
  <c r="K46" i="14"/>
  <c r="AG67" i="10"/>
  <c r="AH67" i="10"/>
  <c r="AJ66" i="10"/>
  <c r="AK66" i="10" s="1"/>
  <c r="L45" i="14"/>
  <c r="A48" i="14"/>
  <c r="AM69" i="10"/>
  <c r="AB69" i="10"/>
  <c r="Q69" i="10"/>
  <c r="F69" i="10"/>
  <c r="F45" i="14"/>
  <c r="N66" i="10"/>
  <c r="O66" i="10" s="1"/>
  <c r="M47" i="14"/>
  <c r="AO68" i="10"/>
  <c r="AP68" i="10"/>
  <c r="AL68" i="10"/>
  <c r="AU66" i="10"/>
  <c r="AV66" i="10" s="1"/>
  <c r="O45" i="14"/>
  <c r="G47" i="14"/>
  <c r="T68" i="10"/>
  <c r="P68" i="10"/>
  <c r="S68" i="10"/>
  <c r="N46" i="14"/>
  <c r="AS67" i="10"/>
  <c r="AR67" i="10"/>
  <c r="D47" i="14"/>
  <c r="I68" i="10"/>
  <c r="E68" i="10"/>
  <c r="H68" i="10"/>
  <c r="L46" i="16"/>
  <c r="AJ67" i="12"/>
  <c r="AK67" i="12" s="1"/>
  <c r="D48" i="16"/>
  <c r="I69" i="12"/>
  <c r="H69" i="12"/>
  <c r="E69" i="12"/>
  <c r="G48" i="16"/>
  <c r="P69" i="12"/>
  <c r="T69" i="12"/>
  <c r="S69" i="12"/>
  <c r="N47" i="16"/>
  <c r="AR68" i="12"/>
  <c r="AS68" i="12"/>
  <c r="A49" i="16"/>
  <c r="AB70" i="12"/>
  <c r="AM70" i="12"/>
  <c r="Q70" i="12"/>
  <c r="F70" i="12"/>
  <c r="J48" i="16"/>
  <c r="AD69" i="12"/>
  <c r="AE69" i="12"/>
  <c r="AA69" i="12"/>
  <c r="Y67" i="12"/>
  <c r="Z67" i="12" s="1"/>
  <c r="I46" i="16"/>
  <c r="H47" i="16"/>
  <c r="V68" i="12"/>
  <c r="W68" i="12"/>
  <c r="E47" i="16"/>
  <c r="L68" i="12"/>
  <c r="K68" i="12"/>
  <c r="C49" i="16"/>
  <c r="B71" i="12"/>
  <c r="D71" i="12"/>
  <c r="K47" i="16"/>
  <c r="AH68" i="12"/>
  <c r="AG68" i="12"/>
  <c r="M48" i="16"/>
  <c r="AP69" i="12"/>
  <c r="AO69" i="12"/>
  <c r="AL69" i="12"/>
  <c r="O46" i="16"/>
  <c r="AU67" i="12"/>
  <c r="AV67" i="12" s="1"/>
  <c r="F46" i="16"/>
  <c r="N67" i="12"/>
  <c r="O67" i="12" s="1"/>
  <c r="Y56" i="9"/>
  <c r="Z56" i="9" s="1"/>
  <c r="AU68" i="11"/>
  <c r="AV68" i="11" s="1"/>
  <c r="O47" i="15"/>
  <c r="AJ68" i="11"/>
  <c r="L47" i="15"/>
  <c r="Y68" i="11"/>
  <c r="Z68" i="11" s="1"/>
  <c r="I47" i="15"/>
  <c r="N68" i="11"/>
  <c r="O68" i="11" s="1"/>
  <c r="F47" i="15"/>
  <c r="AP58" i="9"/>
  <c r="M37" i="13"/>
  <c r="AS57" i="9"/>
  <c r="O36" i="13" s="1"/>
  <c r="N36" i="13"/>
  <c r="AE58" i="9"/>
  <c r="J37" i="13"/>
  <c r="AJ56" i="9"/>
  <c r="AK56" i="9" s="1"/>
  <c r="AU56" i="9"/>
  <c r="AV56" i="9" s="1"/>
  <c r="L57" i="9"/>
  <c r="F36" i="13" s="1"/>
  <c r="E36" i="13"/>
  <c r="AH57" i="9"/>
  <c r="L36" i="13" s="1"/>
  <c r="K36" i="13"/>
  <c r="T58" i="9"/>
  <c r="G37" i="13"/>
  <c r="I58" i="9"/>
  <c r="D37" i="13"/>
  <c r="W57" i="9"/>
  <c r="I36" i="13" s="1"/>
  <c r="H36" i="13"/>
  <c r="AK68" i="11"/>
  <c r="S70" i="11"/>
  <c r="P70" i="11"/>
  <c r="T70" i="11"/>
  <c r="H49" i="15" s="1"/>
  <c r="K69" i="11"/>
  <c r="L69" i="11"/>
  <c r="AG69" i="11"/>
  <c r="AH69" i="11"/>
  <c r="F71" i="11"/>
  <c r="D50" i="15" s="1"/>
  <c r="AB71" i="11"/>
  <c r="J50" i="15" s="1"/>
  <c r="Q71" i="11"/>
  <c r="G50" i="15" s="1"/>
  <c r="AM71" i="11"/>
  <c r="M50" i="15" s="1"/>
  <c r="AO70" i="11"/>
  <c r="AL70" i="11"/>
  <c r="AP70" i="11"/>
  <c r="N49" i="15" s="1"/>
  <c r="B72" i="11"/>
  <c r="A51" i="15" s="1"/>
  <c r="D72" i="11"/>
  <c r="C51" i="15" s="1"/>
  <c r="H70" i="11"/>
  <c r="I70" i="11"/>
  <c r="E49" i="15" s="1"/>
  <c r="E70" i="11"/>
  <c r="AR69" i="11"/>
  <c r="AS69" i="11"/>
  <c r="V69" i="11"/>
  <c r="W69" i="11"/>
  <c r="AD70" i="11"/>
  <c r="AE70" i="11"/>
  <c r="K49" i="15" s="1"/>
  <c r="AA70" i="11"/>
  <c r="O56" i="9"/>
  <c r="E58" i="9"/>
  <c r="H58" i="9"/>
  <c r="K57" i="9"/>
  <c r="AG57" i="9"/>
  <c r="V57" i="9"/>
  <c r="S58" i="9"/>
  <c r="P58" i="9"/>
  <c r="AR57" i="9"/>
  <c r="AA58" i="9"/>
  <c r="AD58" i="9"/>
  <c r="AB59" i="9"/>
  <c r="F59" i="9"/>
  <c r="Q59" i="9"/>
  <c r="AM59" i="9"/>
  <c r="AL58" i="9"/>
  <c r="AO58" i="9"/>
  <c r="D60" i="9"/>
  <c r="C39" i="13" s="1"/>
  <c r="B60" i="9"/>
  <c r="A39" i="13" s="1"/>
  <c r="AU67" i="10" l="1"/>
  <c r="AV67" i="10" s="1"/>
  <c r="O46" i="14"/>
  <c r="H47" i="14"/>
  <c r="W68" i="10"/>
  <c r="V68" i="10"/>
  <c r="G48" i="14"/>
  <c r="T69" i="10"/>
  <c r="S69" i="10"/>
  <c r="P69" i="10"/>
  <c r="I46" i="14"/>
  <c r="Y67" i="10"/>
  <c r="Z67" i="10" s="1"/>
  <c r="E47" i="14"/>
  <c r="L68" i="10"/>
  <c r="K68" i="10"/>
  <c r="A49" i="14"/>
  <c r="AB70" i="10"/>
  <c r="Q70" i="10"/>
  <c r="F70" i="10"/>
  <c r="AM70" i="10"/>
  <c r="N47" i="14"/>
  <c r="AR68" i="10"/>
  <c r="AS68" i="10"/>
  <c r="M48" i="14"/>
  <c r="AL69" i="10"/>
  <c r="AP69" i="10"/>
  <c r="AO69" i="10"/>
  <c r="AJ67" i="10"/>
  <c r="AK67" i="10" s="1"/>
  <c r="L46" i="14"/>
  <c r="C49" i="14"/>
  <c r="D71" i="10"/>
  <c r="B71" i="10"/>
  <c r="K47" i="14"/>
  <c r="AH68" i="10"/>
  <c r="AG68" i="10"/>
  <c r="J48" i="14"/>
  <c r="AD69" i="10"/>
  <c r="AA69" i="10"/>
  <c r="AE69" i="10"/>
  <c r="N67" i="10"/>
  <c r="O67" i="10" s="1"/>
  <c r="F46" i="14"/>
  <c r="D48" i="14"/>
  <c r="H69" i="10"/>
  <c r="E69" i="10"/>
  <c r="I69" i="10"/>
  <c r="N48" i="16"/>
  <c r="AR69" i="12"/>
  <c r="AS69" i="12"/>
  <c r="AJ68" i="12"/>
  <c r="AK68" i="12" s="1"/>
  <c r="L47" i="16"/>
  <c r="Y68" i="12"/>
  <c r="Z68" i="12" s="1"/>
  <c r="I47" i="16"/>
  <c r="J49" i="16"/>
  <c r="AA70" i="12"/>
  <c r="AD70" i="12"/>
  <c r="AE70" i="12"/>
  <c r="E48" i="16"/>
  <c r="K69" i="12"/>
  <c r="L69" i="12"/>
  <c r="D49" i="16"/>
  <c r="E70" i="12"/>
  <c r="H70" i="12"/>
  <c r="I70" i="12"/>
  <c r="C50" i="16"/>
  <c r="B72" i="12"/>
  <c r="D72" i="12"/>
  <c r="N68" i="12"/>
  <c r="O68" i="12" s="1"/>
  <c r="F47" i="16"/>
  <c r="K48" i="16"/>
  <c r="AH69" i="12"/>
  <c r="AG69" i="12"/>
  <c r="G49" i="16"/>
  <c r="T70" i="12"/>
  <c r="S70" i="12"/>
  <c r="P70" i="12"/>
  <c r="AU68" i="12"/>
  <c r="AV68" i="12" s="1"/>
  <c r="O47" i="16"/>
  <c r="H48" i="16"/>
  <c r="W69" i="12"/>
  <c r="V69" i="12"/>
  <c r="A50" i="16"/>
  <c r="AM71" i="12"/>
  <c r="AB71" i="12"/>
  <c r="Q71" i="12"/>
  <c r="F71" i="12"/>
  <c r="M49" i="16"/>
  <c r="AL70" i="12"/>
  <c r="AP70" i="12"/>
  <c r="AO70" i="12"/>
  <c r="AU69" i="11"/>
  <c r="AV69" i="11" s="1"/>
  <c r="O48" i="15"/>
  <c r="N69" i="11"/>
  <c r="O69" i="11" s="1"/>
  <c r="F48" i="15"/>
  <c r="Y69" i="11"/>
  <c r="Z69" i="11" s="1"/>
  <c r="I48" i="15"/>
  <c r="AJ69" i="11"/>
  <c r="AK69" i="11" s="1"/>
  <c r="L48" i="15"/>
  <c r="N57" i="9"/>
  <c r="O57" i="9" s="1"/>
  <c r="AU57" i="9"/>
  <c r="AV57" i="9" s="1"/>
  <c r="I59" i="9"/>
  <c r="D38" i="13"/>
  <c r="AE59" i="9"/>
  <c r="J38" i="13"/>
  <c r="Y57" i="9"/>
  <c r="Z57" i="9" s="1"/>
  <c r="AP59" i="9"/>
  <c r="M38" i="13"/>
  <c r="L58" i="9"/>
  <c r="F37" i="13" s="1"/>
  <c r="E37" i="13"/>
  <c r="T59" i="9"/>
  <c r="G38" i="13"/>
  <c r="AJ57" i="9"/>
  <c r="AK57" i="9" s="1"/>
  <c r="W58" i="9"/>
  <c r="I37" i="13" s="1"/>
  <c r="H37" i="13"/>
  <c r="AH58" i="9"/>
  <c r="L37" i="13" s="1"/>
  <c r="K37" i="13"/>
  <c r="AS58" i="9"/>
  <c r="O37" i="13" s="1"/>
  <c r="N37" i="13"/>
  <c r="AH70" i="11"/>
  <c r="AG70" i="11"/>
  <c r="AA71" i="11"/>
  <c r="AE71" i="11"/>
  <c r="K50" i="15" s="1"/>
  <c r="AD71" i="11"/>
  <c r="L70" i="11"/>
  <c r="K70" i="11"/>
  <c r="D73" i="11"/>
  <c r="D74" i="11" s="1"/>
  <c r="B73" i="11"/>
  <c r="A52" i="15" s="1"/>
  <c r="E71" i="11"/>
  <c r="I71" i="11"/>
  <c r="E50" i="15" s="1"/>
  <c r="H71" i="11"/>
  <c r="AM72" i="11"/>
  <c r="M51" i="15" s="1"/>
  <c r="AB72" i="11"/>
  <c r="J51" i="15" s="1"/>
  <c r="Q72" i="11"/>
  <c r="G51" i="15" s="1"/>
  <c r="F72" i="11"/>
  <c r="D51" i="15" s="1"/>
  <c r="AL71" i="11"/>
  <c r="AP71" i="11"/>
  <c r="N50" i="15" s="1"/>
  <c r="AO71" i="11"/>
  <c r="W70" i="11"/>
  <c r="V70" i="11"/>
  <c r="AS70" i="11"/>
  <c r="AR70" i="11"/>
  <c r="P71" i="11"/>
  <c r="T71" i="11"/>
  <c r="H50" i="15" s="1"/>
  <c r="S71" i="11"/>
  <c r="AO59" i="9"/>
  <c r="AL59" i="9"/>
  <c r="K58" i="9"/>
  <c r="P59" i="9"/>
  <c r="S59" i="9"/>
  <c r="E59" i="9"/>
  <c r="H59" i="9"/>
  <c r="AG58" i="9"/>
  <c r="V58" i="9"/>
  <c r="AB60" i="9"/>
  <c r="F60" i="9"/>
  <c r="AM60" i="9"/>
  <c r="Q60" i="9"/>
  <c r="AR58" i="9"/>
  <c r="AA59" i="9"/>
  <c r="AD59" i="9"/>
  <c r="D61" i="9"/>
  <c r="C40" i="13" s="1"/>
  <c r="B61" i="9"/>
  <c r="A40" i="13" s="1"/>
  <c r="D75" i="11" l="1"/>
  <c r="C53" i="15"/>
  <c r="B75" i="11"/>
  <c r="E48" i="14"/>
  <c r="K69" i="10"/>
  <c r="L69" i="10"/>
  <c r="J49" i="14"/>
  <c r="AE70" i="10"/>
  <c r="AA70" i="10"/>
  <c r="AD70" i="10"/>
  <c r="Y68" i="10"/>
  <c r="Z68" i="10" s="1"/>
  <c r="I47" i="14"/>
  <c r="A50" i="14"/>
  <c r="F71" i="10"/>
  <c r="AM71" i="10"/>
  <c r="AB71" i="10"/>
  <c r="Q71" i="10"/>
  <c r="M49" i="14"/>
  <c r="AP70" i="10"/>
  <c r="AO70" i="10"/>
  <c r="AL70" i="10"/>
  <c r="H48" i="14"/>
  <c r="V69" i="10"/>
  <c r="W69" i="10"/>
  <c r="K48" i="14"/>
  <c r="AH69" i="10"/>
  <c r="AG69" i="10"/>
  <c r="C50" i="14"/>
  <c r="D72" i="10"/>
  <c r="B72" i="10"/>
  <c r="AU68" i="10"/>
  <c r="AV68" i="10" s="1"/>
  <c r="O47" i="14"/>
  <c r="D49" i="14"/>
  <c r="I70" i="10"/>
  <c r="H70" i="10"/>
  <c r="E70" i="10"/>
  <c r="L47" i="14"/>
  <c r="AJ68" i="10"/>
  <c r="AK68" i="10" s="1"/>
  <c r="N48" i="14"/>
  <c r="AS69" i="10"/>
  <c r="AR69" i="10"/>
  <c r="G49" i="14"/>
  <c r="S70" i="10"/>
  <c r="P70" i="10"/>
  <c r="T70" i="10"/>
  <c r="F47" i="14"/>
  <c r="N68" i="10"/>
  <c r="O68" i="10" s="1"/>
  <c r="D50" i="16"/>
  <c r="I71" i="12"/>
  <c r="E71" i="12"/>
  <c r="H71" i="12"/>
  <c r="G50" i="16"/>
  <c r="S71" i="12"/>
  <c r="P71" i="12"/>
  <c r="T71" i="12"/>
  <c r="AU69" i="12"/>
  <c r="AV69" i="12" s="1"/>
  <c r="O48" i="16"/>
  <c r="J50" i="16"/>
  <c r="AD71" i="12"/>
  <c r="AE71" i="12"/>
  <c r="AA71" i="12"/>
  <c r="Y69" i="12"/>
  <c r="Z69" i="12" s="1"/>
  <c r="I48" i="16"/>
  <c r="E49" i="16"/>
  <c r="K70" i="12"/>
  <c r="L70" i="12"/>
  <c r="N69" i="12"/>
  <c r="O69" i="12" s="1"/>
  <c r="F48" i="16"/>
  <c r="H49" i="16"/>
  <c r="W70" i="12"/>
  <c r="V70" i="12"/>
  <c r="A51" i="16"/>
  <c r="F72" i="12"/>
  <c r="AM72" i="12"/>
  <c r="AB72" i="12"/>
  <c r="Q72" i="12"/>
  <c r="N49" i="16"/>
  <c r="AS70" i="12"/>
  <c r="AR70" i="12"/>
  <c r="K49" i="16"/>
  <c r="AH70" i="12"/>
  <c r="AG70" i="12"/>
  <c r="M50" i="16"/>
  <c r="AO71" i="12"/>
  <c r="AP71" i="12"/>
  <c r="AL71" i="12"/>
  <c r="AJ69" i="12"/>
  <c r="AK69" i="12" s="1"/>
  <c r="L48" i="16"/>
  <c r="C51" i="16"/>
  <c r="B73" i="12"/>
  <c r="D73" i="12"/>
  <c r="D74" i="12" s="1"/>
  <c r="B74" i="11"/>
  <c r="A53" i="15" s="1"/>
  <c r="C52" i="15"/>
  <c r="AU70" i="11"/>
  <c r="AV70" i="11" s="1"/>
  <c r="O49" i="15"/>
  <c r="AJ70" i="11"/>
  <c r="AK70" i="11" s="1"/>
  <c r="L49" i="15"/>
  <c r="Y70" i="11"/>
  <c r="Z70" i="11" s="1"/>
  <c r="I49" i="15"/>
  <c r="N70" i="11"/>
  <c r="O70" i="11" s="1"/>
  <c r="F49" i="15"/>
  <c r="AJ58" i="9"/>
  <c r="AK58" i="9" s="1"/>
  <c r="AU58" i="9"/>
  <c r="AV58" i="9" s="1"/>
  <c r="I60" i="9"/>
  <c r="D39" i="13"/>
  <c r="AE60" i="9"/>
  <c r="J39" i="13"/>
  <c r="AH59" i="9"/>
  <c r="L38" i="13" s="1"/>
  <c r="K38" i="13"/>
  <c r="T60" i="9"/>
  <c r="G39" i="13"/>
  <c r="Y58" i="9"/>
  <c r="Z58" i="9" s="1"/>
  <c r="N58" i="9"/>
  <c r="O58" i="9" s="1"/>
  <c r="W59" i="9"/>
  <c r="I38" i="13" s="1"/>
  <c r="H38" i="13"/>
  <c r="AS59" i="9"/>
  <c r="O38" i="13" s="1"/>
  <c r="N38" i="13"/>
  <c r="AP60" i="9"/>
  <c r="M39" i="13"/>
  <c r="L59" i="9"/>
  <c r="F38" i="13" s="1"/>
  <c r="E38" i="13"/>
  <c r="S72" i="11"/>
  <c r="P72" i="11"/>
  <c r="T72" i="11"/>
  <c r="H51" i="15" s="1"/>
  <c r="Q73" i="11"/>
  <c r="G52" i="15" s="1"/>
  <c r="AM73" i="11"/>
  <c r="M52" i="15" s="1"/>
  <c r="AB73" i="11"/>
  <c r="J52" i="15" s="1"/>
  <c r="F73" i="11"/>
  <c r="D52" i="15" s="1"/>
  <c r="AR71" i="11"/>
  <c r="AS71" i="11"/>
  <c r="AD72" i="11"/>
  <c r="AA72" i="11"/>
  <c r="AE72" i="11"/>
  <c r="K51" i="15" s="1"/>
  <c r="V71" i="11"/>
  <c r="W71" i="11"/>
  <c r="AO72" i="11"/>
  <c r="AL72" i="11"/>
  <c r="AP72" i="11"/>
  <c r="N51" i="15" s="1"/>
  <c r="H72" i="11"/>
  <c r="E72" i="11"/>
  <c r="I72" i="11"/>
  <c r="E51" i="15" s="1"/>
  <c r="AG71" i="11"/>
  <c r="AH71" i="11"/>
  <c r="K71" i="11"/>
  <c r="L71" i="11"/>
  <c r="AO60" i="9"/>
  <c r="AL60" i="9"/>
  <c r="H60" i="9"/>
  <c r="E60" i="9"/>
  <c r="AM61" i="9"/>
  <c r="Q61" i="9"/>
  <c r="AB61" i="9"/>
  <c r="F61" i="9"/>
  <c r="AG59" i="9"/>
  <c r="AD60" i="9"/>
  <c r="AA60" i="9"/>
  <c r="S60" i="9"/>
  <c r="P60" i="9"/>
  <c r="K59" i="9"/>
  <c r="V59" i="9"/>
  <c r="AR59" i="9"/>
  <c r="D62" i="9"/>
  <c r="C41" i="13" s="1"/>
  <c r="B62" i="9"/>
  <c r="A41" i="13" s="1"/>
  <c r="A54" i="15" l="1"/>
  <c r="AM75" i="11"/>
  <c r="AB75" i="11"/>
  <c r="Q75" i="11"/>
  <c r="F75" i="11"/>
  <c r="AB74" i="11"/>
  <c r="J53" i="15" s="1"/>
  <c r="C54" i="15"/>
  <c r="D76" i="11"/>
  <c r="B76" i="11"/>
  <c r="C53" i="16"/>
  <c r="D75" i="12"/>
  <c r="B75" i="12"/>
  <c r="F74" i="11"/>
  <c r="H74" i="11" s="1"/>
  <c r="E49" i="14"/>
  <c r="L70" i="10"/>
  <c r="K70" i="10"/>
  <c r="N49" i="14"/>
  <c r="AR70" i="10"/>
  <c r="AS70" i="10"/>
  <c r="M50" i="14"/>
  <c r="AP71" i="10"/>
  <c r="AL71" i="10"/>
  <c r="AO71" i="10"/>
  <c r="A51" i="14"/>
  <c r="Q72" i="10"/>
  <c r="F72" i="10"/>
  <c r="AM72" i="10"/>
  <c r="AB72" i="10"/>
  <c r="L48" i="14"/>
  <c r="AJ69" i="10"/>
  <c r="AK69" i="10" s="1"/>
  <c r="D50" i="14"/>
  <c r="H71" i="10"/>
  <c r="I71" i="10"/>
  <c r="E71" i="10"/>
  <c r="N69" i="10"/>
  <c r="O69" i="10" s="1"/>
  <c r="F48" i="14"/>
  <c r="Q74" i="11"/>
  <c r="G53" i="15" s="1"/>
  <c r="H49" i="14"/>
  <c r="V70" i="10"/>
  <c r="W70" i="10"/>
  <c r="B73" i="10"/>
  <c r="C51" i="14"/>
  <c r="G50" i="14"/>
  <c r="P71" i="10"/>
  <c r="S71" i="10"/>
  <c r="T71" i="10"/>
  <c r="AU69" i="10"/>
  <c r="AV69" i="10" s="1"/>
  <c r="O48" i="14"/>
  <c r="I48" i="14"/>
  <c r="Y69" i="10"/>
  <c r="Z69" i="10" s="1"/>
  <c r="J50" i="14"/>
  <c r="AD71" i="10"/>
  <c r="AE71" i="10"/>
  <c r="AA71" i="10"/>
  <c r="K49" i="14"/>
  <c r="AG70" i="10"/>
  <c r="AH70" i="10"/>
  <c r="AM74" i="11"/>
  <c r="M53" i="15" s="1"/>
  <c r="A52" i="16"/>
  <c r="Q73" i="12"/>
  <c r="F73" i="12"/>
  <c r="AM73" i="12"/>
  <c r="AB73" i="12"/>
  <c r="M51" i="16"/>
  <c r="AP72" i="12"/>
  <c r="AO72" i="12"/>
  <c r="AL72" i="12"/>
  <c r="AJ70" i="12"/>
  <c r="AK70" i="12" s="1"/>
  <c r="L49" i="16"/>
  <c r="D51" i="16"/>
  <c r="H72" i="12"/>
  <c r="I72" i="12"/>
  <c r="E72" i="12"/>
  <c r="N70" i="12"/>
  <c r="O70" i="12" s="1"/>
  <c r="F49" i="16"/>
  <c r="G51" i="16"/>
  <c r="S72" i="12"/>
  <c r="T72" i="12"/>
  <c r="P72" i="12"/>
  <c r="E50" i="16"/>
  <c r="L71" i="12"/>
  <c r="K71" i="12"/>
  <c r="AU70" i="12"/>
  <c r="AV70" i="12" s="1"/>
  <c r="O49" i="16"/>
  <c r="Y70" i="12"/>
  <c r="Z70" i="12" s="1"/>
  <c r="I49" i="16"/>
  <c r="H50" i="16"/>
  <c r="W71" i="12"/>
  <c r="V71" i="12"/>
  <c r="N50" i="16"/>
  <c r="AS71" i="12"/>
  <c r="AR71" i="12"/>
  <c r="B74" i="12"/>
  <c r="C52" i="16"/>
  <c r="J51" i="16"/>
  <c r="AA72" i="12"/>
  <c r="AE72" i="12"/>
  <c r="AD72" i="12"/>
  <c r="K50" i="16"/>
  <c r="AG71" i="12"/>
  <c r="AH71" i="12"/>
  <c r="AJ71" i="11"/>
  <c r="AK71" i="11" s="1"/>
  <c r="L50" i="15"/>
  <c r="Y71" i="11"/>
  <c r="Z71" i="11" s="1"/>
  <c r="I50" i="15"/>
  <c r="N71" i="11"/>
  <c r="O71" i="11" s="1"/>
  <c r="F50" i="15"/>
  <c r="AU71" i="11"/>
  <c r="AV71" i="11" s="1"/>
  <c r="O50" i="15"/>
  <c r="N59" i="9"/>
  <c r="O59" i="9" s="1"/>
  <c r="AU59" i="9"/>
  <c r="AV59" i="9" s="1"/>
  <c r="Y59" i="9"/>
  <c r="Z59" i="9" s="1"/>
  <c r="AE61" i="9"/>
  <c r="J40" i="13"/>
  <c r="T61" i="9"/>
  <c r="G40" i="13"/>
  <c r="AS60" i="9"/>
  <c r="O39" i="13" s="1"/>
  <c r="N39" i="13"/>
  <c r="W60" i="9"/>
  <c r="I39" i="13" s="1"/>
  <c r="H39" i="13"/>
  <c r="AH60" i="9"/>
  <c r="L39" i="13" s="1"/>
  <c r="K39" i="13"/>
  <c r="AJ59" i="9"/>
  <c r="AK59" i="9" s="1"/>
  <c r="AP61" i="9"/>
  <c r="M40" i="13"/>
  <c r="I61" i="9"/>
  <c r="D40" i="13"/>
  <c r="L60" i="9"/>
  <c r="F39" i="13" s="1"/>
  <c r="E39" i="13"/>
  <c r="L72" i="11"/>
  <c r="K72" i="11"/>
  <c r="P73" i="11"/>
  <c r="T73" i="11"/>
  <c r="H52" i="15" s="1"/>
  <c r="S73" i="11"/>
  <c r="E73" i="11"/>
  <c r="I73" i="11"/>
  <c r="E52" i="15" s="1"/>
  <c r="H73" i="11"/>
  <c r="W72" i="11"/>
  <c r="V72" i="11"/>
  <c r="AS72" i="11"/>
  <c r="AR72" i="11"/>
  <c r="AE74" i="11"/>
  <c r="K53" i="15" s="1"/>
  <c r="AD74" i="11"/>
  <c r="AA74" i="11"/>
  <c r="AA73" i="11"/>
  <c r="AE73" i="11"/>
  <c r="K52" i="15" s="1"/>
  <c r="AD73" i="11"/>
  <c r="AH72" i="11"/>
  <c r="AG72" i="11"/>
  <c r="AL73" i="11"/>
  <c r="AP73" i="11"/>
  <c r="N52" i="15" s="1"/>
  <c r="AO73" i="11"/>
  <c r="AG60" i="9"/>
  <c r="AL61" i="9"/>
  <c r="AO61" i="9"/>
  <c r="V60" i="9"/>
  <c r="E61" i="9"/>
  <c r="H61" i="9"/>
  <c r="F62" i="9"/>
  <c r="AM62" i="9"/>
  <c r="Q62" i="9"/>
  <c r="AB62" i="9"/>
  <c r="AD61" i="9"/>
  <c r="AA61" i="9"/>
  <c r="S61" i="9"/>
  <c r="P61" i="9"/>
  <c r="K60" i="9"/>
  <c r="AR60" i="9"/>
  <c r="B63" i="9"/>
  <c r="A42" i="13" s="1"/>
  <c r="D63" i="9"/>
  <c r="C42" i="13" s="1"/>
  <c r="C55" i="15" l="1"/>
  <c r="D77" i="11"/>
  <c r="B77" i="11"/>
  <c r="G54" i="15"/>
  <c r="P75" i="11"/>
  <c r="T75" i="11"/>
  <c r="S75" i="11"/>
  <c r="J54" i="15"/>
  <c r="AE75" i="11"/>
  <c r="AD75" i="11"/>
  <c r="AA75" i="11"/>
  <c r="M54" i="15"/>
  <c r="AP75" i="11"/>
  <c r="AO75" i="11"/>
  <c r="AL75" i="11"/>
  <c r="D53" i="15"/>
  <c r="E74" i="11"/>
  <c r="A55" i="15"/>
  <c r="F76" i="11"/>
  <c r="AM76" i="11"/>
  <c r="AB76" i="11"/>
  <c r="Q76" i="11"/>
  <c r="D54" i="15"/>
  <c r="H75" i="11"/>
  <c r="I75" i="11"/>
  <c r="E75" i="11"/>
  <c r="A54" i="16"/>
  <c r="AM75" i="12"/>
  <c r="F75" i="12"/>
  <c r="AB75" i="12"/>
  <c r="Q75" i="12"/>
  <c r="C54" i="16"/>
  <c r="D76" i="12"/>
  <c r="B76" i="12"/>
  <c r="I74" i="11"/>
  <c r="E53" i="15" s="1"/>
  <c r="T74" i="11"/>
  <c r="H53" i="15" s="1"/>
  <c r="AL74" i="11"/>
  <c r="AO74" i="11"/>
  <c r="P74" i="11"/>
  <c r="S74" i="11"/>
  <c r="AJ70" i="10"/>
  <c r="L49" i="14"/>
  <c r="K50" i="14"/>
  <c r="AH71" i="10"/>
  <c r="AG71" i="10"/>
  <c r="A52" i="14"/>
  <c r="Q73" i="10"/>
  <c r="F73" i="10"/>
  <c r="AB73" i="10"/>
  <c r="AM73" i="10"/>
  <c r="E50" i="14"/>
  <c r="K71" i="10"/>
  <c r="L71" i="10"/>
  <c r="G51" i="14"/>
  <c r="S72" i="10"/>
  <c r="T72" i="10"/>
  <c r="P72" i="10"/>
  <c r="N50" i="14"/>
  <c r="AS71" i="10"/>
  <c r="AR71" i="10"/>
  <c r="AK70" i="10"/>
  <c r="Y70" i="10"/>
  <c r="Z70" i="10" s="1"/>
  <c r="I49" i="14"/>
  <c r="M51" i="14"/>
  <c r="AP72" i="10"/>
  <c r="AL72" i="10"/>
  <c r="AO72" i="10"/>
  <c r="AU70" i="10"/>
  <c r="AV70" i="10" s="1"/>
  <c r="O49" i="14"/>
  <c r="F49" i="14"/>
  <c r="N70" i="10"/>
  <c r="O70" i="10" s="1"/>
  <c r="J51" i="14"/>
  <c r="AD72" i="10"/>
  <c r="AE72" i="10"/>
  <c r="AA72" i="10"/>
  <c r="H50" i="14"/>
  <c r="V71" i="10"/>
  <c r="W71" i="10"/>
  <c r="D51" i="14"/>
  <c r="I72" i="10"/>
  <c r="E72" i="10"/>
  <c r="H72" i="10"/>
  <c r="AP74" i="11"/>
  <c r="N53" i="15" s="1"/>
  <c r="H51" i="16"/>
  <c r="V72" i="12"/>
  <c r="W72" i="12"/>
  <c r="M52" i="16"/>
  <c r="AL73" i="12"/>
  <c r="AP73" i="12"/>
  <c r="AO73" i="12"/>
  <c r="A53" i="16"/>
  <c r="F74" i="12"/>
  <c r="E74" i="12" s="1"/>
  <c r="AM74" i="12"/>
  <c r="AB74" i="12"/>
  <c r="Q74" i="12"/>
  <c r="N71" i="12"/>
  <c r="O71" i="12" s="1"/>
  <c r="F50" i="16"/>
  <c r="N51" i="16"/>
  <c r="AR72" i="12"/>
  <c r="AS72" i="12"/>
  <c r="D52" i="16"/>
  <c r="H73" i="12"/>
  <c r="E73" i="12"/>
  <c r="I73" i="12"/>
  <c r="I50" i="16"/>
  <c r="Y71" i="12"/>
  <c r="Z71" i="12" s="1"/>
  <c r="E51" i="16"/>
  <c r="K72" i="12"/>
  <c r="L72" i="12"/>
  <c r="G52" i="16"/>
  <c r="S73" i="12"/>
  <c r="P73" i="12"/>
  <c r="T73" i="12"/>
  <c r="L50" i="16"/>
  <c r="AJ71" i="12"/>
  <c r="AK71" i="12" s="1"/>
  <c r="K51" i="16"/>
  <c r="AG72" i="12"/>
  <c r="AH72" i="12"/>
  <c r="AU71" i="12"/>
  <c r="AV71" i="12" s="1"/>
  <c r="O50" i="16"/>
  <c r="J52" i="16"/>
  <c r="AE73" i="12"/>
  <c r="AD73" i="12"/>
  <c r="AA73" i="12"/>
  <c r="Y60" i="9"/>
  <c r="Z60" i="9" s="1"/>
  <c r="AJ72" i="11"/>
  <c r="AK72" i="11" s="1"/>
  <c r="L51" i="15"/>
  <c r="Y72" i="11"/>
  <c r="Z72" i="11" s="1"/>
  <c r="I51" i="15"/>
  <c r="AU72" i="11"/>
  <c r="AV72" i="11" s="1"/>
  <c r="O51" i="15"/>
  <c r="N72" i="11"/>
  <c r="O72" i="11" s="1"/>
  <c r="F51" i="15"/>
  <c r="AU60" i="9"/>
  <c r="AV60" i="9" s="1"/>
  <c r="AJ60" i="9"/>
  <c r="AK60" i="9" s="1"/>
  <c r="AP62" i="9"/>
  <c r="M41" i="13"/>
  <c r="AS61" i="9"/>
  <c r="O40" i="13" s="1"/>
  <c r="N40" i="13"/>
  <c r="N60" i="9"/>
  <c r="O60" i="9" s="1"/>
  <c r="I62" i="9"/>
  <c r="D41" i="13"/>
  <c r="W61" i="9"/>
  <c r="I40" i="13" s="1"/>
  <c r="H40" i="13"/>
  <c r="AE62" i="9"/>
  <c r="J41" i="13"/>
  <c r="L61" i="9"/>
  <c r="F40" i="13" s="1"/>
  <c r="E40" i="13"/>
  <c r="T62" i="9"/>
  <c r="G41" i="13"/>
  <c r="AH61" i="9"/>
  <c r="L40" i="13" s="1"/>
  <c r="K40" i="13"/>
  <c r="AR73" i="11"/>
  <c r="AS73" i="11"/>
  <c r="AH74" i="11"/>
  <c r="AG74" i="11"/>
  <c r="V73" i="11"/>
  <c r="W73" i="11"/>
  <c r="K73" i="11"/>
  <c r="L73" i="11"/>
  <c r="AG73" i="11"/>
  <c r="AH73" i="11"/>
  <c r="AO62" i="9"/>
  <c r="AL62" i="9"/>
  <c r="AR61" i="9"/>
  <c r="AG61" i="9"/>
  <c r="AA62" i="9"/>
  <c r="AD62" i="9"/>
  <c r="E62" i="9"/>
  <c r="H62" i="9"/>
  <c r="AB63" i="9"/>
  <c r="F63" i="9"/>
  <c r="AM63" i="9"/>
  <c r="Q63" i="9"/>
  <c r="V61" i="9"/>
  <c r="P62" i="9"/>
  <c r="S62" i="9"/>
  <c r="K61" i="9"/>
  <c r="D64" i="9"/>
  <c r="C43" i="13" s="1"/>
  <c r="B64" i="9"/>
  <c r="A43" i="13" s="1"/>
  <c r="M55" i="15" l="1"/>
  <c r="AO76" i="11"/>
  <c r="AL76" i="11"/>
  <c r="AP76" i="11"/>
  <c r="D55" i="15"/>
  <c r="I76" i="11"/>
  <c r="H76" i="11"/>
  <c r="E76" i="11"/>
  <c r="A56" i="15"/>
  <c r="AM77" i="11"/>
  <c r="AB77" i="11"/>
  <c r="Q77" i="11"/>
  <c r="F77" i="11"/>
  <c r="G55" i="15"/>
  <c r="T76" i="11"/>
  <c r="P76" i="11"/>
  <c r="S76" i="11"/>
  <c r="H54" i="15"/>
  <c r="V75" i="11"/>
  <c r="W75" i="11"/>
  <c r="C56" i="15"/>
  <c r="D78" i="11"/>
  <c r="B78" i="11"/>
  <c r="E54" i="15"/>
  <c r="K75" i="11"/>
  <c r="L75" i="11"/>
  <c r="J55" i="15"/>
  <c r="AD76" i="11"/>
  <c r="AA76" i="11"/>
  <c r="AE76" i="11"/>
  <c r="N54" i="15"/>
  <c r="AR75" i="11"/>
  <c r="AS75" i="11"/>
  <c r="K54" i="15"/>
  <c r="AH75" i="11"/>
  <c r="AG75" i="11"/>
  <c r="AM76" i="12"/>
  <c r="A55" i="16"/>
  <c r="AB76" i="12"/>
  <c r="Q76" i="12"/>
  <c r="F76" i="12"/>
  <c r="J54" i="16"/>
  <c r="AD75" i="12"/>
  <c r="AA75" i="12"/>
  <c r="AE75" i="12"/>
  <c r="C55" i="16"/>
  <c r="D77" i="12"/>
  <c r="B77" i="12"/>
  <c r="D54" i="16"/>
  <c r="I75" i="12"/>
  <c r="E75" i="12"/>
  <c r="H75" i="12"/>
  <c r="AO75" i="12"/>
  <c r="AP75" i="12"/>
  <c r="M54" i="16"/>
  <c r="AL75" i="12"/>
  <c r="G54" i="16"/>
  <c r="P75" i="12"/>
  <c r="S75" i="12"/>
  <c r="T75" i="12"/>
  <c r="K74" i="11"/>
  <c r="L74" i="11"/>
  <c r="F53" i="15" s="1"/>
  <c r="W74" i="11"/>
  <c r="Y74" i="11" s="1"/>
  <c r="V74" i="11"/>
  <c r="E51" i="14"/>
  <c r="L72" i="10"/>
  <c r="K72" i="10"/>
  <c r="H51" i="14"/>
  <c r="W72" i="10"/>
  <c r="V72" i="10"/>
  <c r="D52" i="14"/>
  <c r="H73" i="10"/>
  <c r="E73" i="10"/>
  <c r="I73" i="10"/>
  <c r="AJ71" i="10"/>
  <c r="AK71" i="10" s="1"/>
  <c r="L50" i="14"/>
  <c r="AU71" i="10"/>
  <c r="AV71" i="10" s="1"/>
  <c r="O50" i="14"/>
  <c r="G52" i="14"/>
  <c r="S73" i="10"/>
  <c r="P73" i="10"/>
  <c r="T73" i="10"/>
  <c r="Y71" i="10"/>
  <c r="Z71" i="10" s="1"/>
  <c r="I50" i="14"/>
  <c r="K51" i="14"/>
  <c r="AH72" i="10"/>
  <c r="AG72" i="10"/>
  <c r="M52" i="14"/>
  <c r="AO73" i="10"/>
  <c r="AL73" i="10"/>
  <c r="AP73" i="10"/>
  <c r="N51" i="14"/>
  <c r="AS72" i="10"/>
  <c r="AR72" i="10"/>
  <c r="N71" i="10"/>
  <c r="O71" i="10" s="1"/>
  <c r="F50" i="14"/>
  <c r="J52" i="14"/>
  <c r="AA73" i="10"/>
  <c r="AE73" i="10"/>
  <c r="AD73" i="10"/>
  <c r="AR74" i="11"/>
  <c r="AS74" i="11"/>
  <c r="AU74" i="11" s="1"/>
  <c r="G53" i="16"/>
  <c r="T74" i="12"/>
  <c r="S74" i="12"/>
  <c r="P74" i="12"/>
  <c r="AJ72" i="12"/>
  <c r="AK72" i="12" s="1"/>
  <c r="L51" i="16"/>
  <c r="J53" i="16"/>
  <c r="AA74" i="12"/>
  <c r="AD74" i="12"/>
  <c r="AE74" i="12"/>
  <c r="Y72" i="12"/>
  <c r="Z72" i="12" s="1"/>
  <c r="I51" i="16"/>
  <c r="H52" i="16"/>
  <c r="V73" i="12"/>
  <c r="W73" i="12"/>
  <c r="N72" i="12"/>
  <c r="O72" i="12" s="1"/>
  <c r="F51" i="16"/>
  <c r="M53" i="16"/>
  <c r="AO74" i="12"/>
  <c r="AL74" i="12"/>
  <c r="AP74" i="12"/>
  <c r="N52" i="16"/>
  <c r="AR73" i="12"/>
  <c r="AS73" i="12"/>
  <c r="K52" i="16"/>
  <c r="AG73" i="12"/>
  <c r="AH73" i="12"/>
  <c r="E52" i="16"/>
  <c r="L73" i="12"/>
  <c r="K73" i="12"/>
  <c r="AU72" i="12"/>
  <c r="AV72" i="12" s="1"/>
  <c r="O51" i="16"/>
  <c r="D53" i="16"/>
  <c r="I74" i="12"/>
  <c r="H74" i="12"/>
  <c r="AU61" i="9"/>
  <c r="AV61" i="9" s="1"/>
  <c r="AJ73" i="11"/>
  <c r="AK73" i="11" s="1"/>
  <c r="L52" i="15"/>
  <c r="AU73" i="11"/>
  <c r="AV73" i="11" s="1"/>
  <c r="O52" i="15"/>
  <c r="N73" i="11"/>
  <c r="O73" i="11" s="1"/>
  <c r="F52" i="15"/>
  <c r="AJ74" i="11"/>
  <c r="AK74" i="11" s="1"/>
  <c r="L53" i="15"/>
  <c r="Y73" i="11"/>
  <c r="Z73" i="11" s="1"/>
  <c r="I52" i="15"/>
  <c r="N61" i="9"/>
  <c r="O61" i="9" s="1"/>
  <c r="Y61" i="9"/>
  <c r="Z61" i="9" s="1"/>
  <c r="AE63" i="9"/>
  <c r="J42" i="13"/>
  <c r="T63" i="9"/>
  <c r="G42" i="13"/>
  <c r="AP63" i="9"/>
  <c r="M42" i="13"/>
  <c r="AJ61" i="9"/>
  <c r="AK61" i="9" s="1"/>
  <c r="W62" i="9"/>
  <c r="I41" i="13" s="1"/>
  <c r="H41" i="13"/>
  <c r="AH62" i="9"/>
  <c r="L41" i="13" s="1"/>
  <c r="K41" i="13"/>
  <c r="L62" i="9"/>
  <c r="F41" i="13" s="1"/>
  <c r="E41" i="13"/>
  <c r="I63" i="9"/>
  <c r="D42" i="13"/>
  <c r="AS62" i="9"/>
  <c r="O41" i="13" s="1"/>
  <c r="N41" i="13"/>
  <c r="P63" i="9"/>
  <c r="S63" i="9"/>
  <c r="V62" i="9"/>
  <c r="AO63" i="9"/>
  <c r="AL63" i="9"/>
  <c r="K62" i="9"/>
  <c r="AR62" i="9"/>
  <c r="Q64" i="9"/>
  <c r="AB64" i="9"/>
  <c r="F64" i="9"/>
  <c r="AM64" i="9"/>
  <c r="E63" i="9"/>
  <c r="H63" i="9"/>
  <c r="AG62" i="9"/>
  <c r="AA63" i="9"/>
  <c r="AD63" i="9"/>
  <c r="D65" i="9"/>
  <c r="C44" i="13" s="1"/>
  <c r="B65" i="9"/>
  <c r="A44" i="13" s="1"/>
  <c r="I54" i="15" l="1"/>
  <c r="Y75" i="11"/>
  <c r="Z75" i="11" s="1"/>
  <c r="M56" i="15"/>
  <c r="AP77" i="11"/>
  <c r="AO77" i="11"/>
  <c r="AL77" i="11"/>
  <c r="Z74" i="11"/>
  <c r="L54" i="15"/>
  <c r="AJ75" i="11"/>
  <c r="AK75" i="11" s="1"/>
  <c r="A57" i="15"/>
  <c r="AM78" i="11"/>
  <c r="AB78" i="11"/>
  <c r="F78" i="11"/>
  <c r="Q78" i="11"/>
  <c r="D56" i="15"/>
  <c r="E77" i="11"/>
  <c r="H77" i="11"/>
  <c r="I77" i="11"/>
  <c r="E55" i="15"/>
  <c r="K76" i="11"/>
  <c r="L76" i="11"/>
  <c r="K55" i="15"/>
  <c r="AG76" i="11"/>
  <c r="AH76" i="11"/>
  <c r="F54" i="15"/>
  <c r="N75" i="11"/>
  <c r="O75" i="11" s="1"/>
  <c r="C57" i="15"/>
  <c r="D79" i="11"/>
  <c r="B79" i="11"/>
  <c r="G56" i="15"/>
  <c r="T77" i="11"/>
  <c r="S77" i="11"/>
  <c r="P77" i="11"/>
  <c r="O54" i="15"/>
  <c r="AU75" i="11"/>
  <c r="AV75" i="11" s="1"/>
  <c r="H55" i="15"/>
  <c r="V76" i="11"/>
  <c r="W76" i="11"/>
  <c r="J56" i="15"/>
  <c r="AE77" i="11"/>
  <c r="AD77" i="11"/>
  <c r="AA77" i="11"/>
  <c r="N55" i="15"/>
  <c r="AR76" i="11"/>
  <c r="AS76" i="11"/>
  <c r="H54" i="16"/>
  <c r="V75" i="12"/>
  <c r="W75" i="12"/>
  <c r="A56" i="16"/>
  <c r="AM77" i="12"/>
  <c r="AB77" i="12"/>
  <c r="F77" i="12"/>
  <c r="Q77" i="12"/>
  <c r="J55" i="16"/>
  <c r="AE76" i="12"/>
  <c r="AA76" i="12"/>
  <c r="AD76" i="12"/>
  <c r="N54" i="16"/>
  <c r="AS75" i="12"/>
  <c r="AR75" i="12"/>
  <c r="E54" i="16"/>
  <c r="L75" i="12"/>
  <c r="K75" i="12"/>
  <c r="G55" i="16"/>
  <c r="T76" i="12"/>
  <c r="S76" i="12"/>
  <c r="P76" i="12"/>
  <c r="D78" i="12"/>
  <c r="C56" i="16"/>
  <c r="B78" i="12"/>
  <c r="K54" i="16"/>
  <c r="AG75" i="12"/>
  <c r="AH75" i="12"/>
  <c r="D55" i="16"/>
  <c r="E76" i="12"/>
  <c r="H76" i="12"/>
  <c r="I76" i="12"/>
  <c r="M55" i="16"/>
  <c r="AP76" i="12"/>
  <c r="AO76" i="12"/>
  <c r="AL76" i="12"/>
  <c r="I53" i="15"/>
  <c r="N74" i="11"/>
  <c r="O74" i="11" s="1"/>
  <c r="L51" i="14"/>
  <c r="AJ72" i="10"/>
  <c r="AK72" i="10" s="1"/>
  <c r="H52" i="14"/>
  <c r="V73" i="10"/>
  <c r="W73" i="10"/>
  <c r="E52" i="14"/>
  <c r="K73" i="10"/>
  <c r="L73" i="10"/>
  <c r="N72" i="10"/>
  <c r="O72" i="10" s="1"/>
  <c r="F51" i="14"/>
  <c r="O51" i="14"/>
  <c r="AU72" i="10"/>
  <c r="AV72" i="10" s="1"/>
  <c r="Y72" i="10"/>
  <c r="Z72" i="10" s="1"/>
  <c r="I51" i="14"/>
  <c r="K52" i="14"/>
  <c r="AH73" i="10"/>
  <c r="AG73" i="10"/>
  <c r="N52" i="14"/>
  <c r="AR73" i="10"/>
  <c r="AS73" i="10"/>
  <c r="AV74" i="11"/>
  <c r="O53" i="15"/>
  <c r="K53" i="16"/>
  <c r="AH74" i="12"/>
  <c r="AG74" i="12"/>
  <c r="N73" i="12"/>
  <c r="O73" i="12" s="1"/>
  <c r="F52" i="16"/>
  <c r="N53" i="16"/>
  <c r="AS74" i="12"/>
  <c r="AR74" i="12"/>
  <c r="AU73" i="12"/>
  <c r="AV73" i="12" s="1"/>
  <c r="O52" i="16"/>
  <c r="H53" i="16"/>
  <c r="V74" i="12"/>
  <c r="W74" i="12"/>
  <c r="E53" i="16"/>
  <c r="L74" i="12"/>
  <c r="K74" i="12"/>
  <c r="AJ73" i="12"/>
  <c r="AK73" i="12" s="1"/>
  <c r="L52" i="16"/>
  <c r="I52" i="16"/>
  <c r="Y73" i="12"/>
  <c r="Z73" i="12" s="1"/>
  <c r="N62" i="9"/>
  <c r="O62" i="9" s="1"/>
  <c r="AJ62" i="9"/>
  <c r="AK62" i="9" s="1"/>
  <c r="AU62" i="9"/>
  <c r="AE64" i="9"/>
  <c r="J43" i="13"/>
  <c r="T64" i="9"/>
  <c r="G43" i="13"/>
  <c r="Y62" i="9"/>
  <c r="Z62" i="9" s="1"/>
  <c r="W63" i="9"/>
  <c r="I42" i="13" s="1"/>
  <c r="H42" i="13"/>
  <c r="AP64" i="9"/>
  <c r="M43" i="13"/>
  <c r="L63" i="9"/>
  <c r="F42" i="13" s="1"/>
  <c r="E42" i="13"/>
  <c r="I64" i="9"/>
  <c r="D43" i="13"/>
  <c r="AS63" i="9"/>
  <c r="O42" i="13" s="1"/>
  <c r="N42" i="13"/>
  <c r="AH63" i="9"/>
  <c r="L42" i="13" s="1"/>
  <c r="K42" i="13"/>
  <c r="AV62" i="9"/>
  <c r="AM65" i="9"/>
  <c r="Q65" i="9"/>
  <c r="F65" i="9"/>
  <c r="AB65" i="9"/>
  <c r="AG63" i="9"/>
  <c r="P64" i="9"/>
  <c r="S64" i="9"/>
  <c r="AL64" i="9"/>
  <c r="AO64" i="9"/>
  <c r="AR63" i="9"/>
  <c r="K63" i="9"/>
  <c r="H64" i="9"/>
  <c r="E64" i="9"/>
  <c r="V63" i="9"/>
  <c r="AD64" i="9"/>
  <c r="AA64" i="9"/>
  <c r="D66" i="9"/>
  <c r="C45" i="13" s="1"/>
  <c r="B66" i="9"/>
  <c r="A45" i="13" s="1"/>
  <c r="M57" i="15" l="1"/>
  <c r="AO78" i="11"/>
  <c r="AL78" i="11"/>
  <c r="AP78" i="11"/>
  <c r="N56" i="15"/>
  <c r="AR77" i="11"/>
  <c r="AS77" i="11"/>
  <c r="K56" i="15"/>
  <c r="AH77" i="11"/>
  <c r="AG77" i="11"/>
  <c r="C58" i="15"/>
  <c r="D80" i="11"/>
  <c r="B80" i="11"/>
  <c r="L55" i="15"/>
  <c r="AJ76" i="11"/>
  <c r="AK76" i="11" s="1"/>
  <c r="F55" i="15"/>
  <c r="N76" i="11"/>
  <c r="O76" i="11" s="1"/>
  <c r="G57" i="15"/>
  <c r="S78" i="11"/>
  <c r="T78" i="11"/>
  <c r="P78" i="11"/>
  <c r="O55" i="15"/>
  <c r="AU76" i="11"/>
  <c r="AV76" i="11" s="1"/>
  <c r="A58" i="15"/>
  <c r="AM79" i="11"/>
  <c r="AB79" i="11"/>
  <c r="Q79" i="11"/>
  <c r="F79" i="11"/>
  <c r="E56" i="15"/>
  <c r="L77" i="11"/>
  <c r="K77" i="11"/>
  <c r="H56" i="15"/>
  <c r="W77" i="11"/>
  <c r="V77" i="11"/>
  <c r="E78" i="11"/>
  <c r="D57" i="15"/>
  <c r="I78" i="11"/>
  <c r="H78" i="11"/>
  <c r="I55" i="15"/>
  <c r="Y76" i="11"/>
  <c r="Z76" i="11" s="1"/>
  <c r="J57" i="15"/>
  <c r="AD78" i="11"/>
  <c r="AA78" i="11"/>
  <c r="AE78" i="11"/>
  <c r="E55" i="16"/>
  <c r="L76" i="12"/>
  <c r="K76" i="12"/>
  <c r="A57" i="16"/>
  <c r="AM78" i="12"/>
  <c r="AB78" i="12"/>
  <c r="Q78" i="12"/>
  <c r="F78" i="12"/>
  <c r="O54" i="16"/>
  <c r="AU75" i="12"/>
  <c r="AV75" i="12" s="1"/>
  <c r="K55" i="16"/>
  <c r="AH76" i="12"/>
  <c r="AG76" i="12"/>
  <c r="D56" i="16"/>
  <c r="I77" i="12"/>
  <c r="H77" i="12"/>
  <c r="E77" i="12"/>
  <c r="I54" i="16"/>
  <c r="Y75" i="12"/>
  <c r="Z75" i="12" s="1"/>
  <c r="AR76" i="12"/>
  <c r="AS76" i="12"/>
  <c r="N55" i="16"/>
  <c r="C57" i="16"/>
  <c r="B79" i="12"/>
  <c r="D79" i="12"/>
  <c r="H55" i="16"/>
  <c r="W76" i="12"/>
  <c r="V76" i="12"/>
  <c r="F54" i="16"/>
  <c r="N75" i="12"/>
  <c r="O75" i="12" s="1"/>
  <c r="J56" i="16"/>
  <c r="AE77" i="12"/>
  <c r="AD77" i="12"/>
  <c r="AA77" i="12"/>
  <c r="L54" i="16"/>
  <c r="AJ75" i="12"/>
  <c r="AK75" i="12" s="1"/>
  <c r="G56" i="16"/>
  <c r="S77" i="12"/>
  <c r="P77" i="12"/>
  <c r="T77" i="12"/>
  <c r="M56" i="16"/>
  <c r="AO77" i="12"/>
  <c r="AL77" i="12"/>
  <c r="AP77" i="12"/>
  <c r="O52" i="14"/>
  <c r="AU73" i="10"/>
  <c r="AV73" i="10" s="1"/>
  <c r="AV75" i="10" s="1"/>
  <c r="AJ73" i="10"/>
  <c r="AK73" i="10" s="1"/>
  <c r="AK75" i="10" s="1"/>
  <c r="L52" i="14"/>
  <c r="Y73" i="10"/>
  <c r="Z73" i="10" s="1"/>
  <c r="Z75" i="10" s="1"/>
  <c r="I52" i="14"/>
  <c r="N73" i="10"/>
  <c r="O73" i="10" s="1"/>
  <c r="O75" i="10" s="1"/>
  <c r="F52" i="14"/>
  <c r="N74" i="12"/>
  <c r="O74" i="12" s="1"/>
  <c r="F53" i="16"/>
  <c r="AJ74" i="12"/>
  <c r="AK74" i="12" s="1"/>
  <c r="L53" i="16"/>
  <c r="Y74" i="12"/>
  <c r="Z74" i="12" s="1"/>
  <c r="I53" i="16"/>
  <c r="O53" i="16"/>
  <c r="AU74" i="12"/>
  <c r="AV74" i="12" s="1"/>
  <c r="Y63" i="9"/>
  <c r="Z63" i="9" s="1"/>
  <c r="N63" i="9"/>
  <c r="O63" i="9" s="1"/>
  <c r="AU63" i="9"/>
  <c r="AV63" i="9" s="1"/>
  <c r="AJ63" i="9"/>
  <c r="AK63" i="9" s="1"/>
  <c r="T65" i="9"/>
  <c r="G44" i="13"/>
  <c r="L64" i="9"/>
  <c r="F43" i="13" s="1"/>
  <c r="E43" i="13"/>
  <c r="AS64" i="9"/>
  <c r="O43" i="13" s="1"/>
  <c r="N43" i="13"/>
  <c r="AP65" i="9"/>
  <c r="M44" i="13"/>
  <c r="W64" i="9"/>
  <c r="I43" i="13" s="1"/>
  <c r="H43" i="13"/>
  <c r="AE65" i="9"/>
  <c r="J44" i="13"/>
  <c r="I65" i="9"/>
  <c r="D44" i="13"/>
  <c r="AH64" i="9"/>
  <c r="L43" i="13" s="1"/>
  <c r="K43" i="13"/>
  <c r="AO65" i="9"/>
  <c r="AL65" i="9"/>
  <c r="K64" i="9"/>
  <c r="AD65" i="9"/>
  <c r="AA65" i="9"/>
  <c r="AB66" i="9"/>
  <c r="AM66" i="9"/>
  <c r="Q66" i="9"/>
  <c r="F66" i="9"/>
  <c r="AR64" i="9"/>
  <c r="V64" i="9"/>
  <c r="E65" i="9"/>
  <c r="H65" i="9"/>
  <c r="AG64" i="9"/>
  <c r="S65" i="9"/>
  <c r="P65" i="9"/>
  <c r="D67" i="9"/>
  <c r="C46" i="13" s="1"/>
  <c r="B67" i="9"/>
  <c r="A46" i="13" s="1"/>
  <c r="G58" i="15" l="1"/>
  <c r="S79" i="11"/>
  <c r="P79" i="11"/>
  <c r="T79" i="11"/>
  <c r="C59" i="15"/>
  <c r="D81" i="11"/>
  <c r="B81" i="11"/>
  <c r="L56" i="15"/>
  <c r="AJ77" i="11"/>
  <c r="AK77" i="11" s="1"/>
  <c r="F56" i="15"/>
  <c r="N77" i="11"/>
  <c r="O77" i="11" s="1"/>
  <c r="J58" i="15"/>
  <c r="AE79" i="11"/>
  <c r="AD79" i="11"/>
  <c r="AA79" i="11"/>
  <c r="N57" i="15"/>
  <c r="AR78" i="11"/>
  <c r="AS78" i="11"/>
  <c r="E57" i="15"/>
  <c r="K78" i="11"/>
  <c r="L78" i="11"/>
  <c r="I56" i="15"/>
  <c r="Y77" i="11"/>
  <c r="Z77" i="11" s="1"/>
  <c r="M58" i="15"/>
  <c r="AP79" i="11"/>
  <c r="AO79" i="11"/>
  <c r="AL79" i="11"/>
  <c r="O56" i="15"/>
  <c r="AU77" i="11"/>
  <c r="AV77" i="11" s="1"/>
  <c r="K57" i="15"/>
  <c r="AG78" i="11"/>
  <c r="AH78" i="11"/>
  <c r="D58" i="15"/>
  <c r="H79" i="11"/>
  <c r="E79" i="11"/>
  <c r="I79" i="11"/>
  <c r="H57" i="15"/>
  <c r="W78" i="11"/>
  <c r="V78" i="11"/>
  <c r="A59" i="15"/>
  <c r="AM80" i="11"/>
  <c r="AB80" i="11"/>
  <c r="F80" i="11"/>
  <c r="Q80" i="11"/>
  <c r="I55" i="16"/>
  <c r="Y76" i="12"/>
  <c r="Z76" i="12" s="1"/>
  <c r="E56" i="16"/>
  <c r="K77" i="12"/>
  <c r="L77" i="12"/>
  <c r="J57" i="16"/>
  <c r="AE78" i="12"/>
  <c r="AD78" i="12"/>
  <c r="AA78" i="12"/>
  <c r="F55" i="16"/>
  <c r="N76" i="12"/>
  <c r="O76" i="12" s="1"/>
  <c r="M57" i="16"/>
  <c r="AL78" i="12"/>
  <c r="AO78" i="12"/>
  <c r="AP78" i="12"/>
  <c r="AS77" i="12"/>
  <c r="N56" i="16"/>
  <c r="AR77" i="12"/>
  <c r="C58" i="16"/>
  <c r="B80" i="12"/>
  <c r="D80" i="12"/>
  <c r="AU76" i="12"/>
  <c r="AV76" i="12" s="1"/>
  <c r="O55" i="16"/>
  <c r="D57" i="16"/>
  <c r="E78" i="12"/>
  <c r="H78" i="12"/>
  <c r="I78" i="12"/>
  <c r="H56" i="16"/>
  <c r="W77" i="12"/>
  <c r="V77" i="12"/>
  <c r="AH77" i="12"/>
  <c r="AG77" i="12"/>
  <c r="K56" i="16"/>
  <c r="A58" i="16"/>
  <c r="Q79" i="12"/>
  <c r="AM79" i="12"/>
  <c r="AB79" i="12"/>
  <c r="F79" i="12"/>
  <c r="L55" i="16"/>
  <c r="AJ76" i="12"/>
  <c r="AK76" i="12" s="1"/>
  <c r="G57" i="16"/>
  <c r="T78" i="12"/>
  <c r="S78" i="12"/>
  <c r="P78" i="12"/>
  <c r="H76" i="10"/>
  <c r="H78" i="10" s="1"/>
  <c r="N64" i="9"/>
  <c r="O64" i="9" s="1"/>
  <c r="L65" i="9"/>
  <c r="F44" i="13" s="1"/>
  <c r="E44" i="13"/>
  <c r="AU64" i="9"/>
  <c r="AV64" i="9" s="1"/>
  <c r="AE66" i="9"/>
  <c r="J45" i="13"/>
  <c r="I66" i="9"/>
  <c r="D45" i="13"/>
  <c r="AH65" i="9"/>
  <c r="L44" i="13" s="1"/>
  <c r="K44" i="13"/>
  <c r="AS65" i="9"/>
  <c r="O44" i="13" s="1"/>
  <c r="N44" i="13"/>
  <c r="AJ64" i="9"/>
  <c r="AK64" i="9" s="1"/>
  <c r="Y64" i="9"/>
  <c r="Z64" i="9" s="1"/>
  <c r="T66" i="9"/>
  <c r="G45" i="13"/>
  <c r="AP66" i="9"/>
  <c r="M45" i="13"/>
  <c r="W65" i="9"/>
  <c r="I44" i="13" s="1"/>
  <c r="H44" i="13"/>
  <c r="AA66" i="9"/>
  <c r="AD66" i="9"/>
  <c r="E66" i="9"/>
  <c r="H66" i="9"/>
  <c r="AG65" i="9"/>
  <c r="AR65" i="9"/>
  <c r="AB67" i="9"/>
  <c r="F67" i="9"/>
  <c r="AM67" i="9"/>
  <c r="Q67" i="9"/>
  <c r="K65" i="9"/>
  <c r="S66" i="9"/>
  <c r="P66" i="9"/>
  <c r="V65" i="9"/>
  <c r="AO66" i="9"/>
  <c r="AL66" i="9"/>
  <c r="D68" i="9"/>
  <c r="C47" i="13" s="1"/>
  <c r="B68" i="9"/>
  <c r="A47" i="13" s="1"/>
  <c r="N58" i="15" l="1"/>
  <c r="AR79" i="11"/>
  <c r="AS79" i="11"/>
  <c r="F57" i="15"/>
  <c r="N78" i="11"/>
  <c r="O78" i="11" s="1"/>
  <c r="K58" i="15"/>
  <c r="AH79" i="11"/>
  <c r="AG79" i="11"/>
  <c r="A60" i="15"/>
  <c r="AM81" i="11"/>
  <c r="AB81" i="11"/>
  <c r="Q81" i="11"/>
  <c r="F81" i="11"/>
  <c r="H58" i="15"/>
  <c r="W79" i="11"/>
  <c r="V79" i="11"/>
  <c r="G59" i="15"/>
  <c r="P80" i="11"/>
  <c r="T80" i="11"/>
  <c r="S80" i="11"/>
  <c r="E58" i="15"/>
  <c r="L79" i="11"/>
  <c r="K79" i="11"/>
  <c r="L57" i="15"/>
  <c r="AJ78" i="11"/>
  <c r="AK78" i="11" s="1"/>
  <c r="C60" i="15"/>
  <c r="M59" i="15"/>
  <c r="AP80" i="11"/>
  <c r="AO80" i="11"/>
  <c r="AL80" i="11"/>
  <c r="D59" i="15"/>
  <c r="E80" i="11"/>
  <c r="I80" i="11"/>
  <c r="H80" i="11"/>
  <c r="J59" i="15"/>
  <c r="AE80" i="11"/>
  <c r="AA80" i="11"/>
  <c r="AD80" i="11"/>
  <c r="I57" i="15"/>
  <c r="Y78" i="11"/>
  <c r="Z78" i="11" s="1"/>
  <c r="O57" i="15"/>
  <c r="AU78" i="11"/>
  <c r="AV78" i="11" s="1"/>
  <c r="G58" i="16"/>
  <c r="P79" i="12"/>
  <c r="S79" i="12"/>
  <c r="T79" i="12"/>
  <c r="A59" i="16"/>
  <c r="AM80" i="12"/>
  <c r="AB80" i="12"/>
  <c r="Q80" i="12"/>
  <c r="F80" i="12"/>
  <c r="F56" i="16"/>
  <c r="N77" i="12"/>
  <c r="O77" i="12" s="1"/>
  <c r="D58" i="16"/>
  <c r="E79" i="12"/>
  <c r="H79" i="12"/>
  <c r="I79" i="12"/>
  <c r="E57" i="16"/>
  <c r="L78" i="12"/>
  <c r="K78" i="12"/>
  <c r="AU77" i="12"/>
  <c r="AV77" i="12" s="1"/>
  <c r="O56" i="16"/>
  <c r="J58" i="16"/>
  <c r="AE79" i="12"/>
  <c r="AA79" i="12"/>
  <c r="AD79" i="12"/>
  <c r="I56" i="16"/>
  <c r="Y77" i="12"/>
  <c r="Z77" i="12" s="1"/>
  <c r="K57" i="16"/>
  <c r="AH78" i="12"/>
  <c r="AG78" i="12"/>
  <c r="H57" i="16"/>
  <c r="W78" i="12"/>
  <c r="V78" i="12"/>
  <c r="AJ77" i="12"/>
  <c r="AK77" i="12" s="1"/>
  <c r="L56" i="16"/>
  <c r="AP79" i="12"/>
  <c r="AL79" i="12"/>
  <c r="M58" i="16"/>
  <c r="AO79" i="12"/>
  <c r="C59" i="16"/>
  <c r="B81" i="12"/>
  <c r="D81" i="12"/>
  <c r="N57" i="16"/>
  <c r="AS78" i="12"/>
  <c r="AR78" i="12"/>
  <c r="AU65" i="9"/>
  <c r="AV65" i="9" s="1"/>
  <c r="Y65" i="9"/>
  <c r="Z65" i="9" s="1"/>
  <c r="N65" i="9"/>
  <c r="O65" i="9" s="1"/>
  <c r="AS66" i="9"/>
  <c r="O45" i="13" s="1"/>
  <c r="N45" i="13"/>
  <c r="T67" i="9"/>
  <c r="G46" i="13"/>
  <c r="AP67" i="9"/>
  <c r="M46" i="13"/>
  <c r="W66" i="9"/>
  <c r="I45" i="13" s="1"/>
  <c r="H45" i="13"/>
  <c r="L66" i="9"/>
  <c r="F45" i="13" s="1"/>
  <c r="E45" i="13"/>
  <c r="AE67" i="9"/>
  <c r="J46" i="13"/>
  <c r="AH66" i="9"/>
  <c r="L45" i="13" s="1"/>
  <c r="K45" i="13"/>
  <c r="I67" i="9"/>
  <c r="D46" i="13"/>
  <c r="AJ65" i="9"/>
  <c r="AK65" i="9" s="1"/>
  <c r="AM68" i="9"/>
  <c r="AB68" i="9"/>
  <c r="F68" i="9"/>
  <c r="Q68" i="9"/>
  <c r="AL67" i="9"/>
  <c r="AO67" i="9"/>
  <c r="AR66" i="9"/>
  <c r="E67" i="9"/>
  <c r="H67" i="9"/>
  <c r="AA67" i="9"/>
  <c r="AD67" i="9"/>
  <c r="AJ66" i="9"/>
  <c r="AG66" i="9"/>
  <c r="V66" i="9"/>
  <c r="P67" i="9"/>
  <c r="S67" i="9"/>
  <c r="K66" i="9"/>
  <c r="D69" i="9"/>
  <c r="C48" i="13" s="1"/>
  <c r="B69" i="9"/>
  <c r="A48" i="13" s="1"/>
  <c r="H59" i="15" l="1"/>
  <c r="V80" i="11"/>
  <c r="W80" i="11"/>
  <c r="I58" i="15"/>
  <c r="Y79" i="11"/>
  <c r="Z79" i="11" s="1"/>
  <c r="J60" i="15"/>
  <c r="AE81" i="11"/>
  <c r="AD81" i="11"/>
  <c r="AA81" i="11"/>
  <c r="L58" i="15"/>
  <c r="AJ79" i="11"/>
  <c r="AK79" i="11" s="1"/>
  <c r="O58" i="15"/>
  <c r="AU79" i="11"/>
  <c r="AV79" i="11" s="1"/>
  <c r="N59" i="15"/>
  <c r="AR80" i="11"/>
  <c r="AS80" i="11"/>
  <c r="F58" i="15"/>
  <c r="N79" i="11"/>
  <c r="O79" i="11" s="1"/>
  <c r="M60" i="15"/>
  <c r="AP81" i="11"/>
  <c r="AO81" i="11"/>
  <c r="AL81" i="11"/>
  <c r="E59" i="15"/>
  <c r="K80" i="11"/>
  <c r="L80" i="11"/>
  <c r="C61" i="15"/>
  <c r="D60" i="15"/>
  <c r="I81" i="11"/>
  <c r="H81" i="11"/>
  <c r="E81" i="11"/>
  <c r="K59" i="15"/>
  <c r="AH80" i="11"/>
  <c r="AG80" i="11"/>
  <c r="A61" i="15"/>
  <c r="G60" i="15"/>
  <c r="T81" i="11"/>
  <c r="S81" i="11"/>
  <c r="P81" i="11"/>
  <c r="A60" i="16"/>
  <c r="AB81" i="12"/>
  <c r="F81" i="12"/>
  <c r="AM81" i="12"/>
  <c r="Q81" i="12"/>
  <c r="K58" i="16"/>
  <c r="AH79" i="12"/>
  <c r="AG79" i="12"/>
  <c r="O57" i="16"/>
  <c r="AU78" i="12"/>
  <c r="AV78" i="12" s="1"/>
  <c r="AS79" i="12"/>
  <c r="AR79" i="12"/>
  <c r="N58" i="16"/>
  <c r="AJ78" i="12"/>
  <c r="AK78" i="12" s="1"/>
  <c r="L57" i="16"/>
  <c r="J59" i="16"/>
  <c r="AD80" i="12"/>
  <c r="AA80" i="12"/>
  <c r="AE80" i="12"/>
  <c r="I57" i="16"/>
  <c r="Y78" i="12"/>
  <c r="Z78" i="12" s="1"/>
  <c r="F57" i="16"/>
  <c r="N78" i="12"/>
  <c r="O78" i="12" s="1"/>
  <c r="M59" i="16"/>
  <c r="AP80" i="12"/>
  <c r="AO80" i="12"/>
  <c r="AL80" i="12"/>
  <c r="C60" i="16"/>
  <c r="D82" i="12"/>
  <c r="B82" i="12"/>
  <c r="D59" i="16"/>
  <c r="E80" i="12"/>
  <c r="I80" i="12"/>
  <c r="H80" i="12"/>
  <c r="L79" i="12"/>
  <c r="K79" i="12"/>
  <c r="E58" i="16"/>
  <c r="G59" i="16"/>
  <c r="P80" i="12"/>
  <c r="T80" i="12"/>
  <c r="S80" i="12"/>
  <c r="H58" i="16"/>
  <c r="W79" i="12"/>
  <c r="V79" i="12"/>
  <c r="N66" i="9"/>
  <c r="O66" i="9" s="1"/>
  <c r="Y66" i="9"/>
  <c r="Z66" i="9" s="1"/>
  <c r="AP68" i="9"/>
  <c r="M47" i="13"/>
  <c r="AU66" i="9"/>
  <c r="AV66" i="9" s="1"/>
  <c r="T68" i="9"/>
  <c r="G47" i="13"/>
  <c r="I68" i="9"/>
  <c r="D47" i="13"/>
  <c r="L67" i="9"/>
  <c r="F46" i="13" s="1"/>
  <c r="E46" i="13"/>
  <c r="AH67" i="9"/>
  <c r="L46" i="13" s="1"/>
  <c r="K46" i="13"/>
  <c r="W67" i="9"/>
  <c r="I46" i="13" s="1"/>
  <c r="H46" i="13"/>
  <c r="AE68" i="9"/>
  <c r="J47" i="13"/>
  <c r="AS67" i="9"/>
  <c r="O46" i="13" s="1"/>
  <c r="N46" i="13"/>
  <c r="AK66" i="9"/>
  <c r="K67" i="9"/>
  <c r="S68" i="9"/>
  <c r="P68" i="9"/>
  <c r="AM69" i="9"/>
  <c r="Q69" i="9"/>
  <c r="AB69" i="9"/>
  <c r="F69" i="9"/>
  <c r="V67" i="9"/>
  <c r="E68" i="9"/>
  <c r="H68" i="9"/>
  <c r="AD68" i="9"/>
  <c r="AA68" i="9"/>
  <c r="AG67" i="9"/>
  <c r="AR67" i="9"/>
  <c r="AO68" i="9"/>
  <c r="AL68" i="9"/>
  <c r="D70" i="9"/>
  <c r="C49" i="13" s="1"/>
  <c r="B70" i="9"/>
  <c r="A49" i="13" s="1"/>
  <c r="H60" i="15" l="1"/>
  <c r="W81" i="11"/>
  <c r="V81" i="11"/>
  <c r="G61" i="15"/>
  <c r="C62" i="15"/>
  <c r="N60" i="15"/>
  <c r="AR81" i="11"/>
  <c r="AS81" i="11"/>
  <c r="O59" i="15"/>
  <c r="AU80" i="11"/>
  <c r="AV80" i="11" s="1"/>
  <c r="J61" i="15"/>
  <c r="A62" i="15"/>
  <c r="M61" i="15"/>
  <c r="L59" i="15"/>
  <c r="AJ80" i="11"/>
  <c r="AK80" i="11" s="1"/>
  <c r="E60" i="15"/>
  <c r="L81" i="11"/>
  <c r="K81" i="11"/>
  <c r="K60" i="15"/>
  <c r="AH81" i="11"/>
  <c r="AG81" i="11"/>
  <c r="I59" i="15"/>
  <c r="Y80" i="11"/>
  <c r="Z80" i="11" s="1"/>
  <c r="D61" i="15"/>
  <c r="F59" i="15"/>
  <c r="N80" i="11"/>
  <c r="O80" i="11" s="1"/>
  <c r="F58" i="16"/>
  <c r="N79" i="12"/>
  <c r="O79" i="12" s="1"/>
  <c r="L58" i="16"/>
  <c r="AJ79" i="12"/>
  <c r="AK79" i="12" s="1"/>
  <c r="D60" i="16"/>
  <c r="I81" i="12"/>
  <c r="H81" i="12"/>
  <c r="E81" i="12"/>
  <c r="H59" i="16"/>
  <c r="V80" i="12"/>
  <c r="W80" i="12"/>
  <c r="E59" i="16"/>
  <c r="K80" i="12"/>
  <c r="L80" i="12"/>
  <c r="C61" i="16"/>
  <c r="B83" i="12"/>
  <c r="D83" i="12"/>
  <c r="AS80" i="12"/>
  <c r="AR80" i="12"/>
  <c r="N59" i="16"/>
  <c r="G60" i="16"/>
  <c r="T81" i="12"/>
  <c r="S81" i="12"/>
  <c r="P81" i="12"/>
  <c r="I58" i="16"/>
  <c r="Y79" i="12"/>
  <c r="Z79" i="12" s="1"/>
  <c r="AH80" i="12"/>
  <c r="AG80" i="12"/>
  <c r="K59" i="16"/>
  <c r="M60" i="16"/>
  <c r="AO81" i="12"/>
  <c r="AP81" i="12"/>
  <c r="AL81" i="12"/>
  <c r="O58" i="16"/>
  <c r="AU79" i="12"/>
  <c r="AV79" i="12" s="1"/>
  <c r="A61" i="16"/>
  <c r="AM82" i="12"/>
  <c r="AB82" i="12"/>
  <c r="Q82" i="12"/>
  <c r="F82" i="12"/>
  <c r="J60" i="16"/>
  <c r="AE81" i="12"/>
  <c r="AD81" i="12"/>
  <c r="AA81" i="12"/>
  <c r="AJ67" i="9"/>
  <c r="AK67" i="9" s="1"/>
  <c r="I69" i="9"/>
  <c r="D48" i="13"/>
  <c r="W68" i="9"/>
  <c r="I47" i="13" s="1"/>
  <c r="H47" i="13"/>
  <c r="AE69" i="9"/>
  <c r="J48" i="13"/>
  <c r="AU67" i="9"/>
  <c r="AV67" i="9" s="1"/>
  <c r="Y67" i="9"/>
  <c r="T69" i="9"/>
  <c r="G48" i="13"/>
  <c r="N67" i="9"/>
  <c r="O67" i="9" s="1"/>
  <c r="AH68" i="9"/>
  <c r="L47" i="13" s="1"/>
  <c r="K47" i="13"/>
  <c r="L68" i="9"/>
  <c r="F47" i="13" s="1"/>
  <c r="E47" i="13"/>
  <c r="AP69" i="9"/>
  <c r="M48" i="13"/>
  <c r="AS68" i="9"/>
  <c r="O47" i="13" s="1"/>
  <c r="N47" i="13"/>
  <c r="Z67" i="9"/>
  <c r="AD69" i="9"/>
  <c r="AA69" i="9"/>
  <c r="V68" i="9"/>
  <c r="AM70" i="9"/>
  <c r="Q70" i="9"/>
  <c r="AB70" i="9"/>
  <c r="F70" i="9"/>
  <c r="AR68" i="9"/>
  <c r="AL69" i="9"/>
  <c r="AO69" i="9"/>
  <c r="K68" i="9"/>
  <c r="AG68" i="9"/>
  <c r="P69" i="9"/>
  <c r="S69" i="9"/>
  <c r="H69" i="9"/>
  <c r="E69" i="9"/>
  <c r="D71" i="9"/>
  <c r="C50" i="13" s="1"/>
  <c r="B71" i="9"/>
  <c r="A50" i="13" s="1"/>
  <c r="F60" i="15" l="1"/>
  <c r="N81" i="11"/>
  <c r="O81" i="11" s="1"/>
  <c r="M62" i="15"/>
  <c r="A63" i="15"/>
  <c r="I60" i="15"/>
  <c r="Y81" i="11"/>
  <c r="Z81" i="11" s="1"/>
  <c r="L60" i="15"/>
  <c r="AJ81" i="11"/>
  <c r="AK81" i="11" s="1"/>
  <c r="D62" i="15"/>
  <c r="K61" i="15"/>
  <c r="O60" i="15"/>
  <c r="AU81" i="11"/>
  <c r="AV81" i="11" s="1"/>
  <c r="C63" i="15"/>
  <c r="H61" i="15"/>
  <c r="N61" i="15"/>
  <c r="G62" i="15"/>
  <c r="E61" i="15"/>
  <c r="J62" i="15"/>
  <c r="J61" i="16"/>
  <c r="AE82" i="12"/>
  <c r="AD82" i="12"/>
  <c r="AA82" i="12"/>
  <c r="L59" i="16"/>
  <c r="AJ80" i="12"/>
  <c r="AK80" i="12" s="1"/>
  <c r="I59" i="16"/>
  <c r="Y80" i="12"/>
  <c r="Z80" i="12" s="1"/>
  <c r="AO82" i="12"/>
  <c r="AP82" i="12"/>
  <c r="AL82" i="12"/>
  <c r="M61" i="16"/>
  <c r="H60" i="16"/>
  <c r="W81" i="12"/>
  <c r="V81" i="12"/>
  <c r="O59" i="16"/>
  <c r="AU80" i="12"/>
  <c r="AV80" i="12" s="1"/>
  <c r="F59" i="16"/>
  <c r="N80" i="12"/>
  <c r="O80" i="12" s="1"/>
  <c r="AG81" i="12"/>
  <c r="K60" i="16"/>
  <c r="AH81" i="12"/>
  <c r="D61" i="16"/>
  <c r="H82" i="12"/>
  <c r="I82" i="12"/>
  <c r="E82" i="12"/>
  <c r="C62" i="16"/>
  <c r="B84" i="12"/>
  <c r="D84" i="12"/>
  <c r="E60" i="16"/>
  <c r="K81" i="12"/>
  <c r="L81" i="12"/>
  <c r="G61" i="16"/>
  <c r="T82" i="12"/>
  <c r="S82" i="12"/>
  <c r="P82" i="12"/>
  <c r="AS81" i="12"/>
  <c r="N60" i="16"/>
  <c r="AR81" i="12"/>
  <c r="AM83" i="12"/>
  <c r="A62" i="16"/>
  <c r="Q83" i="12"/>
  <c r="AB83" i="12"/>
  <c r="F83" i="12"/>
  <c r="AU68" i="9"/>
  <c r="N68" i="9"/>
  <c r="O68" i="9" s="1"/>
  <c r="T70" i="9"/>
  <c r="G49" i="13"/>
  <c r="AP70" i="9"/>
  <c r="M49" i="13"/>
  <c r="AS69" i="9"/>
  <c r="O48" i="13" s="1"/>
  <c r="N48" i="13"/>
  <c r="AJ68" i="9"/>
  <c r="AK68" i="9" s="1"/>
  <c r="I70" i="9"/>
  <c r="D49" i="13"/>
  <c r="AE70" i="9"/>
  <c r="J49" i="13"/>
  <c r="Y68" i="9"/>
  <c r="Z68" i="9" s="1"/>
  <c r="W69" i="9"/>
  <c r="I48" i="13" s="1"/>
  <c r="H48" i="13"/>
  <c r="AH69" i="9"/>
  <c r="L48" i="13" s="1"/>
  <c r="K48" i="13"/>
  <c r="L69" i="9"/>
  <c r="F48" i="13" s="1"/>
  <c r="E48" i="13"/>
  <c r="AV68" i="9"/>
  <c r="V69" i="9"/>
  <c r="E70" i="9"/>
  <c r="H70" i="9"/>
  <c r="AR69" i="9"/>
  <c r="AA70" i="9"/>
  <c r="AD70" i="9"/>
  <c r="AO70" i="9"/>
  <c r="AL70" i="9"/>
  <c r="AG69" i="9"/>
  <c r="AB71" i="9"/>
  <c r="F71" i="9"/>
  <c r="Q71" i="9"/>
  <c r="AM71" i="9"/>
  <c r="K69" i="9"/>
  <c r="S70" i="9"/>
  <c r="P70" i="9"/>
  <c r="D72" i="9"/>
  <c r="B72" i="9"/>
  <c r="A51" i="13" s="1"/>
  <c r="F61" i="15" l="1"/>
  <c r="M63" i="15"/>
  <c r="K62" i="15"/>
  <c r="C64" i="15"/>
  <c r="E62" i="15"/>
  <c r="D63" i="15"/>
  <c r="O61" i="15"/>
  <c r="I61" i="15"/>
  <c r="A64" i="15"/>
  <c r="G63" i="15"/>
  <c r="H62" i="15"/>
  <c r="L61" i="15"/>
  <c r="J63" i="15"/>
  <c r="N62" i="15"/>
  <c r="J62" i="16"/>
  <c r="AD83" i="12"/>
  <c r="AA83" i="12"/>
  <c r="AE83" i="12"/>
  <c r="G62" i="16"/>
  <c r="S83" i="12"/>
  <c r="T83" i="12"/>
  <c r="P83" i="12"/>
  <c r="H61" i="16"/>
  <c r="W82" i="12"/>
  <c r="V82" i="12"/>
  <c r="L60" i="16"/>
  <c r="AJ81" i="12"/>
  <c r="AK81" i="12" s="1"/>
  <c r="K61" i="16"/>
  <c r="AH82" i="12"/>
  <c r="AG82" i="12"/>
  <c r="AU81" i="12"/>
  <c r="AV81" i="12" s="1"/>
  <c r="O60" i="16"/>
  <c r="C63" i="16"/>
  <c r="B85" i="12"/>
  <c r="D85" i="12"/>
  <c r="E61" i="16"/>
  <c r="L82" i="12"/>
  <c r="K82" i="12"/>
  <c r="I60" i="16"/>
  <c r="Y81" i="12"/>
  <c r="Z81" i="12" s="1"/>
  <c r="N61" i="16"/>
  <c r="AR82" i="12"/>
  <c r="AS82" i="12"/>
  <c r="D62" i="16"/>
  <c r="H83" i="12"/>
  <c r="I83" i="12"/>
  <c r="E83" i="12"/>
  <c r="AL83" i="12"/>
  <c r="AO83" i="12"/>
  <c r="M62" i="16"/>
  <c r="AP83" i="12"/>
  <c r="F60" i="16"/>
  <c r="N81" i="12"/>
  <c r="O81" i="12" s="1"/>
  <c r="AM84" i="12"/>
  <c r="A63" i="16"/>
  <c r="AB84" i="12"/>
  <c r="Q84" i="12"/>
  <c r="F84" i="12"/>
  <c r="B73" i="9"/>
  <c r="A52" i="13" s="1"/>
  <c r="C51" i="13"/>
  <c r="T71" i="9"/>
  <c r="G50" i="13"/>
  <c r="N69" i="9"/>
  <c r="O69" i="9" s="1"/>
  <c r="I71" i="9"/>
  <c r="D50" i="13"/>
  <c r="Y69" i="9"/>
  <c r="Z69" i="9" s="1"/>
  <c r="L70" i="9"/>
  <c r="F49" i="13" s="1"/>
  <c r="E49" i="13"/>
  <c r="AE71" i="9"/>
  <c r="J50" i="13"/>
  <c r="AU69" i="9"/>
  <c r="AV69" i="9" s="1"/>
  <c r="AS70" i="9"/>
  <c r="O49" i="13" s="1"/>
  <c r="N49" i="13"/>
  <c r="AP71" i="9"/>
  <c r="M50" i="13"/>
  <c r="AJ69" i="9"/>
  <c r="AK69" i="9" s="1"/>
  <c r="AH70" i="9"/>
  <c r="L49" i="13" s="1"/>
  <c r="K49" i="13"/>
  <c r="W70" i="9"/>
  <c r="I49" i="13" s="1"/>
  <c r="H49" i="13"/>
  <c r="V70" i="9"/>
  <c r="E71" i="9"/>
  <c r="H71" i="9"/>
  <c r="AG70" i="9"/>
  <c r="AA71" i="9"/>
  <c r="AD71" i="9"/>
  <c r="AB72" i="9"/>
  <c r="F72" i="9"/>
  <c r="AM72" i="9"/>
  <c r="Q72" i="9"/>
  <c r="AO71" i="9"/>
  <c r="AL71" i="9"/>
  <c r="AR70" i="9"/>
  <c r="P71" i="9"/>
  <c r="S71" i="9"/>
  <c r="K70" i="9"/>
  <c r="K63" i="15" l="1"/>
  <c r="G64" i="15"/>
  <c r="F62" i="15"/>
  <c r="C65" i="15"/>
  <c r="O62" i="15"/>
  <c r="J64" i="15"/>
  <c r="N63" i="15"/>
  <c r="M64" i="15"/>
  <c r="E63" i="15"/>
  <c r="I62" i="15"/>
  <c r="H63" i="15"/>
  <c r="D64" i="15"/>
  <c r="A65" i="15"/>
  <c r="L62" i="15"/>
  <c r="D63" i="16"/>
  <c r="E84" i="12"/>
  <c r="H84" i="12"/>
  <c r="I84" i="12"/>
  <c r="M63" i="16"/>
  <c r="AP84" i="12"/>
  <c r="AO84" i="12"/>
  <c r="AL84" i="12"/>
  <c r="E62" i="16"/>
  <c r="L83" i="12"/>
  <c r="K83" i="12"/>
  <c r="A64" i="16"/>
  <c r="AB85" i="12"/>
  <c r="AM85" i="12"/>
  <c r="F85" i="12"/>
  <c r="Q85" i="12"/>
  <c r="G63" i="16"/>
  <c r="P84" i="12"/>
  <c r="S84" i="12"/>
  <c r="T84" i="12"/>
  <c r="F61" i="16"/>
  <c r="N82" i="12"/>
  <c r="O82" i="12" s="1"/>
  <c r="AJ82" i="12"/>
  <c r="AK82" i="12" s="1"/>
  <c r="L61" i="16"/>
  <c r="H62" i="16"/>
  <c r="W83" i="12"/>
  <c r="V83" i="12"/>
  <c r="AE84" i="12"/>
  <c r="J63" i="16"/>
  <c r="AD84" i="12"/>
  <c r="AA84" i="12"/>
  <c r="I61" i="16"/>
  <c r="Y82" i="12"/>
  <c r="Z82" i="12" s="1"/>
  <c r="K62" i="16"/>
  <c r="AH83" i="12"/>
  <c r="AG83" i="12"/>
  <c r="N62" i="16"/>
  <c r="AR83" i="12"/>
  <c r="AS83" i="12"/>
  <c r="O61" i="16"/>
  <c r="AU82" i="12"/>
  <c r="AV82" i="12" s="1"/>
  <c r="C64" i="16"/>
  <c r="D86" i="12"/>
  <c r="B86" i="12"/>
  <c r="Q73" i="9"/>
  <c r="G52" i="13" s="1"/>
  <c r="AM73" i="9"/>
  <c r="AP73" i="9" s="1"/>
  <c r="AB73" i="9"/>
  <c r="AD73" i="9" s="1"/>
  <c r="F73" i="9"/>
  <c r="D52" i="13" s="1"/>
  <c r="N70" i="9"/>
  <c r="O70" i="9" s="1"/>
  <c r="AJ70" i="9"/>
  <c r="AK70" i="9" s="1"/>
  <c r="AP72" i="9"/>
  <c r="M51" i="13"/>
  <c r="I72" i="9"/>
  <c r="D51" i="13"/>
  <c r="Y70" i="9"/>
  <c r="Z70" i="9" s="1"/>
  <c r="AS71" i="9"/>
  <c r="O50" i="13" s="1"/>
  <c r="N50" i="13"/>
  <c r="T72" i="9"/>
  <c r="G51" i="13"/>
  <c r="L71" i="9"/>
  <c r="F50" i="13" s="1"/>
  <c r="E50" i="13"/>
  <c r="AU70" i="9"/>
  <c r="AV70" i="9" s="1"/>
  <c r="AE72" i="9"/>
  <c r="J51" i="13"/>
  <c r="AH71" i="9"/>
  <c r="L50" i="13" s="1"/>
  <c r="K50" i="13"/>
  <c r="W71" i="9"/>
  <c r="I50" i="13" s="1"/>
  <c r="H50" i="13"/>
  <c r="V71" i="9"/>
  <c r="AD72" i="9"/>
  <c r="AA72" i="9"/>
  <c r="K71" i="9"/>
  <c r="P72" i="9"/>
  <c r="S72" i="9"/>
  <c r="AR71" i="9"/>
  <c r="AL72" i="9"/>
  <c r="AO72" i="9"/>
  <c r="AG71" i="9"/>
  <c r="E72" i="9"/>
  <c r="H72" i="9"/>
  <c r="D65" i="15" l="1"/>
  <c r="K64" i="15"/>
  <c r="A66" i="15"/>
  <c r="G65" i="15"/>
  <c r="E64" i="15"/>
  <c r="C66" i="15"/>
  <c r="J65" i="15"/>
  <c r="I63" i="15"/>
  <c r="F63" i="15"/>
  <c r="O63" i="15"/>
  <c r="L63" i="15"/>
  <c r="M65" i="15"/>
  <c r="N64" i="15"/>
  <c r="H64" i="15"/>
  <c r="I62" i="16"/>
  <c r="Y83" i="12"/>
  <c r="Z83" i="12" s="1"/>
  <c r="H63" i="16"/>
  <c r="W84" i="12"/>
  <c r="V84" i="12"/>
  <c r="J64" i="16"/>
  <c r="AE85" i="12"/>
  <c r="AD85" i="12"/>
  <c r="AA85" i="12"/>
  <c r="A65" i="16"/>
  <c r="AB86" i="12"/>
  <c r="Q86" i="12"/>
  <c r="AM86" i="12"/>
  <c r="F86" i="12"/>
  <c r="G64" i="16"/>
  <c r="P85" i="12"/>
  <c r="S85" i="12"/>
  <c r="T85" i="12"/>
  <c r="E63" i="16"/>
  <c r="L84" i="12"/>
  <c r="K84" i="12"/>
  <c r="C65" i="16"/>
  <c r="B87" i="12"/>
  <c r="D87" i="12"/>
  <c r="O62" i="16"/>
  <c r="AU83" i="12"/>
  <c r="AV83" i="12" s="1"/>
  <c r="L62" i="16"/>
  <c r="AJ83" i="12"/>
  <c r="AK83" i="12" s="1"/>
  <c r="K63" i="16"/>
  <c r="AH84" i="12"/>
  <c r="AG84" i="12"/>
  <c r="D64" i="16"/>
  <c r="I85" i="12"/>
  <c r="H85" i="12"/>
  <c r="E85" i="12"/>
  <c r="M64" i="16"/>
  <c r="AP85" i="12"/>
  <c r="AL85" i="12"/>
  <c r="AO85" i="12"/>
  <c r="F62" i="16"/>
  <c r="N83" i="12"/>
  <c r="O83" i="12" s="1"/>
  <c r="AR84" i="12"/>
  <c r="AS84" i="12"/>
  <c r="N63" i="16"/>
  <c r="AO73" i="9"/>
  <c r="M52" i="13"/>
  <c r="S73" i="9"/>
  <c r="AL73" i="9"/>
  <c r="T73" i="9"/>
  <c r="V73" i="9" s="1"/>
  <c r="P73" i="9"/>
  <c r="AE73" i="9"/>
  <c r="AG73" i="9" s="1"/>
  <c r="H73" i="9"/>
  <c r="I73" i="9"/>
  <c r="L73" i="9" s="1"/>
  <c r="F52" i="13" s="1"/>
  <c r="AA73" i="9"/>
  <c r="J52" i="13"/>
  <c r="E73" i="9"/>
  <c r="AJ71" i="9"/>
  <c r="AK71" i="9" s="1"/>
  <c r="AU71" i="9"/>
  <c r="AV71" i="9" s="1"/>
  <c r="AH72" i="9"/>
  <c r="L51" i="13" s="1"/>
  <c r="K51" i="13"/>
  <c r="N71" i="9"/>
  <c r="O71" i="9" s="1"/>
  <c r="Y71" i="9"/>
  <c r="Z71" i="9" s="1"/>
  <c r="AS73" i="9"/>
  <c r="O52" i="13" s="1"/>
  <c r="N52" i="13"/>
  <c r="W73" i="9"/>
  <c r="I52" i="13" s="1"/>
  <c r="W72" i="9"/>
  <c r="I51" i="13" s="1"/>
  <c r="H51" i="13"/>
  <c r="L72" i="9"/>
  <c r="F51" i="13" s="1"/>
  <c r="E51" i="13"/>
  <c r="AS72" i="9"/>
  <c r="O51" i="13" s="1"/>
  <c r="N51" i="13"/>
  <c r="K72" i="9"/>
  <c r="AR73" i="9"/>
  <c r="V72" i="9"/>
  <c r="AR72" i="9"/>
  <c r="K73" i="9"/>
  <c r="AG72" i="9"/>
  <c r="K65" i="15" l="1"/>
  <c r="A67" i="15"/>
  <c r="F64" i="15"/>
  <c r="J66" i="15"/>
  <c r="L64" i="15"/>
  <c r="N65" i="15"/>
  <c r="C67" i="15"/>
  <c r="M66" i="15"/>
  <c r="O64" i="15"/>
  <c r="H65" i="15"/>
  <c r="D66" i="15"/>
  <c r="E65" i="15"/>
  <c r="I64" i="15"/>
  <c r="G66" i="15"/>
  <c r="C66" i="16"/>
  <c r="B88" i="12"/>
  <c r="D88" i="12"/>
  <c r="AS85" i="12"/>
  <c r="N64" i="16"/>
  <c r="AR85" i="12"/>
  <c r="AM87" i="12"/>
  <c r="A66" i="16"/>
  <c r="AB87" i="12"/>
  <c r="Q87" i="12"/>
  <c r="F87" i="12"/>
  <c r="G65" i="16"/>
  <c r="T86" i="12"/>
  <c r="S86" i="12"/>
  <c r="P86" i="12"/>
  <c r="L63" i="16"/>
  <c r="AJ84" i="12"/>
  <c r="AK84" i="12" s="1"/>
  <c r="H64" i="16"/>
  <c r="V85" i="12"/>
  <c r="W85" i="12"/>
  <c r="J65" i="16"/>
  <c r="AE86" i="12"/>
  <c r="AD86" i="12"/>
  <c r="AA86" i="12"/>
  <c r="AG85" i="12"/>
  <c r="K64" i="16"/>
  <c r="AH85" i="12"/>
  <c r="F63" i="16"/>
  <c r="N84" i="12"/>
  <c r="O84" i="12" s="1"/>
  <c r="M65" i="16"/>
  <c r="AO86" i="12"/>
  <c r="AP86" i="12"/>
  <c r="AL86" i="12"/>
  <c r="I63" i="16"/>
  <c r="Y84" i="12"/>
  <c r="Z84" i="12" s="1"/>
  <c r="AU84" i="12"/>
  <c r="AV84" i="12" s="1"/>
  <c r="O63" i="16"/>
  <c r="E64" i="16"/>
  <c r="K85" i="12"/>
  <c r="L85" i="12"/>
  <c r="D65" i="16"/>
  <c r="I86" i="12"/>
  <c r="E86" i="12"/>
  <c r="H86" i="12"/>
  <c r="H52" i="13"/>
  <c r="AH73" i="9"/>
  <c r="L52" i="13" s="1"/>
  <c r="K52" i="13"/>
  <c r="E52" i="13"/>
  <c r="AU72" i="9"/>
  <c r="AV72" i="9" s="1"/>
  <c r="AU73" i="9"/>
  <c r="AV73" i="9" s="1"/>
  <c r="Y72" i="9"/>
  <c r="Z72" i="9" s="1"/>
  <c r="N73" i="9"/>
  <c r="O73" i="9" s="1"/>
  <c r="N72" i="9"/>
  <c r="O72" i="9" s="1"/>
  <c r="AJ72" i="9"/>
  <c r="AK72" i="9" s="1"/>
  <c r="Y73" i="9"/>
  <c r="Z73" i="9" s="1"/>
  <c r="F65" i="15" l="1"/>
  <c r="O65" i="15"/>
  <c r="D67" i="15"/>
  <c r="L65" i="15"/>
  <c r="A68" i="15"/>
  <c r="J67" i="15"/>
  <c r="H66" i="15"/>
  <c r="C68" i="15"/>
  <c r="M67" i="15"/>
  <c r="E66" i="15"/>
  <c r="I65" i="15"/>
  <c r="N66" i="15"/>
  <c r="K66" i="15"/>
  <c r="G67" i="15"/>
  <c r="N65" i="16"/>
  <c r="AS86" i="12"/>
  <c r="AR86" i="12"/>
  <c r="L64" i="16"/>
  <c r="AJ85" i="12"/>
  <c r="AK85" i="12" s="1"/>
  <c r="H65" i="16"/>
  <c r="W86" i="12"/>
  <c r="V86" i="12"/>
  <c r="J66" i="16"/>
  <c r="AE87" i="12"/>
  <c r="AA87" i="12"/>
  <c r="AD87" i="12"/>
  <c r="K65" i="16"/>
  <c r="AG86" i="12"/>
  <c r="AH86" i="12"/>
  <c r="AU85" i="12"/>
  <c r="AV85" i="12" s="1"/>
  <c r="O64" i="16"/>
  <c r="F64" i="16"/>
  <c r="N85" i="12"/>
  <c r="O85" i="12" s="1"/>
  <c r="D66" i="16"/>
  <c r="I87" i="12"/>
  <c r="E87" i="12"/>
  <c r="H87" i="12"/>
  <c r="AO87" i="12"/>
  <c r="M66" i="16"/>
  <c r="AL87" i="12"/>
  <c r="AP87" i="12"/>
  <c r="C67" i="16"/>
  <c r="B89" i="12"/>
  <c r="D89" i="12"/>
  <c r="E65" i="16"/>
  <c r="L86" i="12"/>
  <c r="K86" i="12"/>
  <c r="I64" i="16"/>
  <c r="Y85" i="12"/>
  <c r="Z85" i="12" s="1"/>
  <c r="G66" i="16"/>
  <c r="T87" i="12"/>
  <c r="P87" i="12"/>
  <c r="S87" i="12"/>
  <c r="A67" i="16"/>
  <c r="AM88" i="12"/>
  <c r="F88" i="12"/>
  <c r="AB88" i="12"/>
  <c r="Q88" i="12"/>
  <c r="AJ73" i="9"/>
  <c r="AK73" i="9" s="1"/>
  <c r="O75" i="9"/>
  <c r="AV75" i="9"/>
  <c r="Z75" i="9"/>
  <c r="AK75" i="9"/>
  <c r="I66" i="15" l="1"/>
  <c r="H67" i="15"/>
  <c r="L66" i="15"/>
  <c r="F66" i="15"/>
  <c r="N67" i="15"/>
  <c r="C69" i="15"/>
  <c r="K67" i="15"/>
  <c r="J68" i="15"/>
  <c r="E67" i="15"/>
  <c r="A69" i="15"/>
  <c r="G68" i="15"/>
  <c r="M68" i="15"/>
  <c r="O66" i="15"/>
  <c r="D68" i="15"/>
  <c r="M67" i="16"/>
  <c r="AP88" i="12"/>
  <c r="AO88" i="12"/>
  <c r="AL88" i="12"/>
  <c r="Y86" i="12"/>
  <c r="Z86" i="12" s="1"/>
  <c r="I65" i="16"/>
  <c r="A68" i="16"/>
  <c r="AB89" i="12"/>
  <c r="AM89" i="12"/>
  <c r="Q89" i="12"/>
  <c r="F89" i="12"/>
  <c r="E66" i="16"/>
  <c r="K87" i="12"/>
  <c r="L87" i="12"/>
  <c r="K66" i="16"/>
  <c r="AH87" i="12"/>
  <c r="AG87" i="12"/>
  <c r="AD88" i="12"/>
  <c r="J67" i="16"/>
  <c r="AE88" i="12"/>
  <c r="AA88" i="12"/>
  <c r="F65" i="16"/>
  <c r="N86" i="12"/>
  <c r="O86" i="12" s="1"/>
  <c r="H66" i="16"/>
  <c r="V87" i="12"/>
  <c r="W87" i="12"/>
  <c r="C68" i="16"/>
  <c r="D90" i="12"/>
  <c r="B90" i="12"/>
  <c r="G67" i="16"/>
  <c r="S88" i="12"/>
  <c r="T88" i="12"/>
  <c r="P88" i="12"/>
  <c r="E88" i="12"/>
  <c r="D67" i="16"/>
  <c r="H88" i="12"/>
  <c r="I88" i="12"/>
  <c r="N66" i="16"/>
  <c r="AS87" i="12"/>
  <c r="AR87" i="12"/>
  <c r="AJ86" i="12"/>
  <c r="AK86" i="12" s="1"/>
  <c r="L65" i="16"/>
  <c r="O65" i="16"/>
  <c r="AU86" i="12"/>
  <c r="AV86" i="12" s="1"/>
  <c r="H76" i="9"/>
  <c r="H78" i="9" s="1"/>
  <c r="M69" i="15" l="1"/>
  <c r="K68" i="15"/>
  <c r="O67" i="15"/>
  <c r="I67" i="15"/>
  <c r="G69" i="15"/>
  <c r="A70" i="15"/>
  <c r="E68" i="15"/>
  <c r="N68" i="15"/>
  <c r="D69" i="15"/>
  <c r="C70" i="15"/>
  <c r="H68" i="15"/>
  <c r="J69" i="15"/>
  <c r="F67" i="15"/>
  <c r="L67" i="15"/>
  <c r="B91" i="12"/>
  <c r="D91" i="12"/>
  <c r="C69" i="16"/>
  <c r="F66" i="16"/>
  <c r="N87" i="12"/>
  <c r="O87" i="12" s="1"/>
  <c r="O66" i="16"/>
  <c r="AU87" i="12"/>
  <c r="AV87" i="12" s="1"/>
  <c r="M68" i="16"/>
  <c r="AL89" i="12"/>
  <c r="AO89" i="12"/>
  <c r="AP89" i="12"/>
  <c r="I66" i="16"/>
  <c r="Y87" i="12"/>
  <c r="Z87" i="12" s="1"/>
  <c r="AH88" i="12"/>
  <c r="AG88" i="12"/>
  <c r="K67" i="16"/>
  <c r="L66" i="16"/>
  <c r="AJ87" i="12"/>
  <c r="AK87" i="12" s="1"/>
  <c r="J68" i="16"/>
  <c r="AE89" i="12"/>
  <c r="AD89" i="12"/>
  <c r="AA89" i="12"/>
  <c r="E67" i="16"/>
  <c r="L88" i="12"/>
  <c r="K88" i="12"/>
  <c r="A69" i="16"/>
  <c r="AB90" i="12"/>
  <c r="Q90" i="12"/>
  <c r="AM90" i="12"/>
  <c r="F90" i="12"/>
  <c r="D68" i="16"/>
  <c r="I89" i="12"/>
  <c r="H89" i="12"/>
  <c r="E89" i="12"/>
  <c r="H67" i="16"/>
  <c r="V88" i="12"/>
  <c r="W88" i="12"/>
  <c r="G68" i="16"/>
  <c r="S89" i="12"/>
  <c r="T89" i="12"/>
  <c r="P89" i="12"/>
  <c r="AR88" i="12"/>
  <c r="N67" i="16"/>
  <c r="AS88" i="12"/>
  <c r="C71" i="15" l="1"/>
  <c r="M70" i="15"/>
  <c r="I68" i="15"/>
  <c r="G70" i="15"/>
  <c r="L68" i="15"/>
  <c r="N69" i="15"/>
  <c r="K69" i="15"/>
  <c r="E69" i="15"/>
  <c r="F68" i="15"/>
  <c r="D70" i="15"/>
  <c r="H69" i="15"/>
  <c r="A71" i="15"/>
  <c r="O68" i="15"/>
  <c r="J70" i="15"/>
  <c r="B92" i="12"/>
  <c r="D92" i="12"/>
  <c r="Q91" i="12"/>
  <c r="AB91" i="12"/>
  <c r="AM91" i="12"/>
  <c r="F91" i="12"/>
  <c r="AG89" i="12"/>
  <c r="AH89" i="12"/>
  <c r="K68" i="16"/>
  <c r="J69" i="16"/>
  <c r="AE90" i="12"/>
  <c r="AD90" i="12"/>
  <c r="AA90" i="12"/>
  <c r="O67" i="16"/>
  <c r="AU88" i="12"/>
  <c r="AV88" i="12" s="1"/>
  <c r="H68" i="16"/>
  <c r="W89" i="12"/>
  <c r="V89" i="12"/>
  <c r="I67" i="16"/>
  <c r="Y88" i="12"/>
  <c r="Z88" i="12" s="1"/>
  <c r="D69" i="16"/>
  <c r="H90" i="12"/>
  <c r="I90" i="12"/>
  <c r="E90" i="12"/>
  <c r="L67" i="16"/>
  <c r="AJ88" i="12"/>
  <c r="AK88" i="12" s="1"/>
  <c r="E68" i="16"/>
  <c r="L89" i="12"/>
  <c r="K89" i="12"/>
  <c r="G69" i="16"/>
  <c r="T90" i="12"/>
  <c r="S90" i="12"/>
  <c r="P90" i="12"/>
  <c r="F67" i="16"/>
  <c r="N88" i="12"/>
  <c r="O88" i="12" s="1"/>
  <c r="AS89" i="12"/>
  <c r="N68" i="16"/>
  <c r="AR89" i="12"/>
  <c r="M69" i="16"/>
  <c r="AP90" i="12"/>
  <c r="AL90" i="12"/>
  <c r="AO90" i="12"/>
  <c r="J71" i="15" l="1"/>
  <c r="O69" i="15"/>
  <c r="A72" i="15"/>
  <c r="M71" i="15"/>
  <c r="E70" i="15"/>
  <c r="C72" i="15"/>
  <c r="G71" i="15"/>
  <c r="I69" i="15"/>
  <c r="L69" i="15"/>
  <c r="H70" i="15"/>
  <c r="N70" i="15"/>
  <c r="K70" i="15"/>
  <c r="D71" i="15"/>
  <c r="F69" i="15"/>
  <c r="E91" i="12"/>
  <c r="I91" i="12"/>
  <c r="H91" i="12"/>
  <c r="D93" i="12"/>
  <c r="B93" i="12"/>
  <c r="AO91" i="12"/>
  <c r="AP91" i="12"/>
  <c r="AL91" i="12"/>
  <c r="Q92" i="12"/>
  <c r="F92" i="12"/>
  <c r="AB92" i="12"/>
  <c r="AM92" i="12"/>
  <c r="AE91" i="12"/>
  <c r="AD91" i="12"/>
  <c r="AA91" i="12"/>
  <c r="P91" i="12"/>
  <c r="T91" i="12"/>
  <c r="S91" i="12"/>
  <c r="I68" i="16"/>
  <c r="Y89" i="12"/>
  <c r="Z89" i="12" s="1"/>
  <c r="AU89" i="12"/>
  <c r="AV89" i="12" s="1"/>
  <c r="O68" i="16"/>
  <c r="F68" i="16"/>
  <c r="N89" i="12"/>
  <c r="O89" i="12" s="1"/>
  <c r="L68" i="16"/>
  <c r="AJ89" i="12"/>
  <c r="AK89" i="12" s="1"/>
  <c r="W90" i="12"/>
  <c r="V90" i="12"/>
  <c r="H69" i="16"/>
  <c r="E69" i="16"/>
  <c r="K90" i="12"/>
  <c r="L90" i="12"/>
  <c r="K69" i="16"/>
  <c r="AG90" i="12"/>
  <c r="AH90" i="12"/>
  <c r="N69" i="16"/>
  <c r="AR90" i="12"/>
  <c r="AS90" i="12"/>
  <c r="E71" i="15" l="1"/>
  <c r="L70" i="15"/>
  <c r="M72" i="15"/>
  <c r="K71" i="15"/>
  <c r="I70" i="15"/>
  <c r="N71" i="15"/>
  <c r="D72" i="15"/>
  <c r="O70" i="15"/>
  <c r="A73" i="15"/>
  <c r="G72" i="15"/>
  <c r="H71" i="15"/>
  <c r="F70" i="15"/>
  <c r="J72" i="15"/>
  <c r="I92" i="12"/>
  <c r="H92" i="12"/>
  <c r="E92" i="12"/>
  <c r="L91" i="12"/>
  <c r="N91" i="12" s="1"/>
  <c r="K91" i="12"/>
  <c r="W91" i="12"/>
  <c r="Y91" i="12" s="1"/>
  <c r="V91" i="12"/>
  <c r="Z91" i="12" s="1"/>
  <c r="AG91" i="12"/>
  <c r="AK91" i="12" s="1"/>
  <c r="AH91" i="12"/>
  <c r="AJ91" i="12" s="1"/>
  <c r="S92" i="12"/>
  <c r="T92" i="12"/>
  <c r="P92" i="12"/>
  <c r="AB93" i="12"/>
  <c r="AM93" i="12"/>
  <c r="F93" i="12"/>
  <c r="Q93" i="12"/>
  <c r="A70" i="16"/>
  <c r="AO92" i="12"/>
  <c r="AL92" i="12"/>
  <c r="AP92" i="12"/>
  <c r="B94" i="12"/>
  <c r="D94" i="12"/>
  <c r="C70" i="16"/>
  <c r="AD92" i="12"/>
  <c r="AA92" i="12"/>
  <c r="AE92" i="12"/>
  <c r="AS91" i="12"/>
  <c r="AU91" i="12" s="1"/>
  <c r="AR91" i="12"/>
  <c r="AV91" i="12" s="1"/>
  <c r="O91" i="12"/>
  <c r="I69" i="16"/>
  <c r="Y90" i="12"/>
  <c r="Z90" i="12" s="1"/>
  <c r="AJ90" i="12"/>
  <c r="AK90" i="12" s="1"/>
  <c r="L69" i="16"/>
  <c r="O69" i="16"/>
  <c r="AU90" i="12"/>
  <c r="AV90" i="12" s="1"/>
  <c r="F69" i="16"/>
  <c r="N90" i="12"/>
  <c r="O90" i="12" s="1"/>
  <c r="K72" i="15" l="1"/>
  <c r="H72" i="15"/>
  <c r="I71" i="15"/>
  <c r="M73" i="15"/>
  <c r="G73" i="15"/>
  <c r="O71" i="15"/>
  <c r="D73" i="15"/>
  <c r="L71" i="15"/>
  <c r="J73" i="15"/>
  <c r="E72" i="15"/>
  <c r="N72" i="15"/>
  <c r="F71" i="15"/>
  <c r="AM94" i="12"/>
  <c r="Q94" i="12"/>
  <c r="F94" i="12"/>
  <c r="AB94" i="12"/>
  <c r="A71" i="16"/>
  <c r="AE93" i="12"/>
  <c r="AD93" i="12"/>
  <c r="AA93" i="12"/>
  <c r="J70" i="16"/>
  <c r="K92" i="12"/>
  <c r="O92" i="12" s="1"/>
  <c r="L92" i="12"/>
  <c r="N92" i="12" s="1"/>
  <c r="AR92" i="12"/>
  <c r="AS92" i="12"/>
  <c r="AU92" i="12" s="1"/>
  <c r="AV92" i="12" s="1"/>
  <c r="T93" i="12"/>
  <c r="S93" i="12"/>
  <c r="P93" i="12"/>
  <c r="G70" i="16"/>
  <c r="H93" i="12"/>
  <c r="E93" i="12"/>
  <c r="I93" i="12"/>
  <c r="D70" i="16"/>
  <c r="V92" i="12"/>
  <c r="W92" i="12"/>
  <c r="Y92" i="12" s="1"/>
  <c r="AG92" i="12"/>
  <c r="AH92" i="12"/>
  <c r="AJ92" i="12" s="1"/>
  <c r="AK92" i="12" s="1"/>
  <c r="D95" i="12"/>
  <c r="B95" i="12"/>
  <c r="C71" i="16"/>
  <c r="AP93" i="12"/>
  <c r="AL93" i="12"/>
  <c r="AO93" i="12"/>
  <c r="M70" i="16"/>
  <c r="E73" i="15" l="1"/>
  <c r="H73" i="15"/>
  <c r="O72" i="15"/>
  <c r="F72" i="15"/>
  <c r="L72" i="15"/>
  <c r="I72" i="15"/>
  <c r="K73" i="15"/>
  <c r="N73" i="15"/>
  <c r="B96" i="12"/>
  <c r="C72" i="16"/>
  <c r="V93" i="12"/>
  <c r="W93" i="12"/>
  <c r="H70" i="16"/>
  <c r="AG93" i="12"/>
  <c r="AH93" i="12"/>
  <c r="K70" i="16"/>
  <c r="P94" i="12"/>
  <c r="T94" i="12"/>
  <c r="S94" i="12"/>
  <c r="G71" i="16"/>
  <c r="AS93" i="12"/>
  <c r="AR93" i="12"/>
  <c r="N70" i="16"/>
  <c r="AL94" i="12"/>
  <c r="AP94" i="12"/>
  <c r="AO94" i="12"/>
  <c r="M71" i="16"/>
  <c r="K93" i="12"/>
  <c r="L93" i="12"/>
  <c r="E70" i="16"/>
  <c r="AA94" i="12"/>
  <c r="AE94" i="12"/>
  <c r="AD94" i="12"/>
  <c r="J71" i="16"/>
  <c r="Q95" i="12"/>
  <c r="AB95" i="12"/>
  <c r="AM95" i="12"/>
  <c r="F95" i="12"/>
  <c r="A72" i="16"/>
  <c r="Z92" i="12"/>
  <c r="H94" i="12"/>
  <c r="E94" i="12"/>
  <c r="I94" i="12"/>
  <c r="D71" i="16"/>
  <c r="O73" i="15" l="1"/>
  <c r="AV98" i="11"/>
  <c r="I73" i="15"/>
  <c r="Z98" i="11"/>
  <c r="F73" i="15"/>
  <c r="O98" i="11"/>
  <c r="L73" i="15"/>
  <c r="AK98" i="11"/>
  <c r="O93" i="12"/>
  <c r="AE95" i="12"/>
  <c r="AD95" i="12"/>
  <c r="AA95" i="12"/>
  <c r="J72" i="16"/>
  <c r="N93" i="12"/>
  <c r="F70" i="16"/>
  <c r="AR94" i="12"/>
  <c r="AS94" i="12"/>
  <c r="N71" i="16"/>
  <c r="AU93" i="12"/>
  <c r="AV93" i="12" s="1"/>
  <c r="O70" i="16"/>
  <c r="S95" i="12"/>
  <c r="T95" i="12"/>
  <c r="P95" i="12"/>
  <c r="G72" i="16"/>
  <c r="AG94" i="12"/>
  <c r="AH94" i="12"/>
  <c r="K71" i="16"/>
  <c r="Y93" i="12"/>
  <c r="Z93" i="12" s="1"/>
  <c r="I70" i="16"/>
  <c r="Q96" i="12"/>
  <c r="AB96" i="12"/>
  <c r="AM96" i="12"/>
  <c r="A73" i="16"/>
  <c r="F96" i="12"/>
  <c r="E95" i="12"/>
  <c r="H95" i="12"/>
  <c r="I95" i="12"/>
  <c r="D72" i="16"/>
  <c r="AJ93" i="12"/>
  <c r="AK93" i="12" s="1"/>
  <c r="L70" i="16"/>
  <c r="K94" i="12"/>
  <c r="L94" i="12"/>
  <c r="E71" i="16"/>
  <c r="AO95" i="12"/>
  <c r="AL95" i="12"/>
  <c r="AP95" i="12"/>
  <c r="M72" i="16"/>
  <c r="V94" i="12"/>
  <c r="W94" i="12"/>
  <c r="H71" i="16"/>
  <c r="H99" i="11" l="1"/>
  <c r="H101" i="11" s="1"/>
  <c r="AK94" i="12"/>
  <c r="AL96" i="12"/>
  <c r="AO96" i="12"/>
  <c r="AP96" i="12"/>
  <c r="M73" i="16"/>
  <c r="Y94" i="12"/>
  <c r="Z94" i="12" s="1"/>
  <c r="I71" i="16"/>
  <c r="AS95" i="12"/>
  <c r="AR95" i="12"/>
  <c r="N72" i="16"/>
  <c r="N94" i="12"/>
  <c r="O94" i="12" s="1"/>
  <c r="F71" i="16"/>
  <c r="AA96" i="12"/>
  <c r="AE96" i="12"/>
  <c r="AD96" i="12"/>
  <c r="J73" i="16"/>
  <c r="E96" i="12"/>
  <c r="H96" i="12"/>
  <c r="D73" i="16"/>
  <c r="I96" i="12"/>
  <c r="P96" i="12"/>
  <c r="T96" i="12"/>
  <c r="S96" i="12"/>
  <c r="G73" i="16"/>
  <c r="AJ94" i="12"/>
  <c r="L71" i="16"/>
  <c r="W95" i="12"/>
  <c r="V95" i="12"/>
  <c r="H72" i="16"/>
  <c r="L95" i="12"/>
  <c r="K95" i="12"/>
  <c r="E72" i="16"/>
  <c r="AU94" i="12"/>
  <c r="AV94" i="12" s="1"/>
  <c r="O71" i="16"/>
  <c r="AH95" i="12"/>
  <c r="AG95" i="12"/>
  <c r="K72" i="16"/>
  <c r="AK95" i="12" l="1"/>
  <c r="N95" i="12"/>
  <c r="O95" i="12" s="1"/>
  <c r="F72" i="16"/>
  <c r="K96" i="12"/>
  <c r="E73" i="16"/>
  <c r="L96" i="12"/>
  <c r="AU95" i="12"/>
  <c r="AV95" i="12" s="1"/>
  <c r="O72" i="16"/>
  <c r="AR96" i="12"/>
  <c r="AS96" i="12"/>
  <c r="N73" i="16"/>
  <c r="Y95" i="12"/>
  <c r="Z95" i="12" s="1"/>
  <c r="I72" i="16"/>
  <c r="AJ95" i="12"/>
  <c r="L72" i="16"/>
  <c r="V96" i="12"/>
  <c r="W96" i="12"/>
  <c r="H73" i="16"/>
  <c r="AG96" i="12"/>
  <c r="AH96" i="12"/>
  <c r="K73" i="16"/>
  <c r="O98" i="12" l="1"/>
  <c r="Z98" i="12"/>
  <c r="Y96" i="12"/>
  <c r="Z96" i="12" s="1"/>
  <c r="I73" i="16"/>
  <c r="AU96" i="12"/>
  <c r="AV96" i="12" s="1"/>
  <c r="AV98" i="12" s="1"/>
  <c r="O73" i="16"/>
  <c r="N96" i="12"/>
  <c r="O96" i="12" s="1"/>
  <c r="F73" i="16"/>
  <c r="AJ96" i="12"/>
  <c r="AK96" i="12" s="1"/>
  <c r="AK98" i="12" s="1"/>
  <c r="L73" i="16"/>
  <c r="H99" i="12" l="1"/>
  <c r="H101" i="12" s="1"/>
</calcChain>
</file>

<file path=xl/comments1.xml><?xml version="1.0" encoding="utf-8"?>
<comments xmlns="http://schemas.openxmlformats.org/spreadsheetml/2006/main">
  <authors>
    <author>schiefelbein</author>
  </authors>
  <commentList>
    <comment ref="J16" authorId="0">
      <text>
        <r>
          <rPr>
            <b/>
            <sz val="9"/>
            <color indexed="81"/>
            <rFont val="Segoe UI"/>
            <family val="2"/>
          </rPr>
          <t>schiefelbein:</t>
        </r>
        <r>
          <rPr>
            <sz val="9"/>
            <color indexed="81"/>
            <rFont val="Segoe UI"/>
            <family val="2"/>
          </rPr>
          <t xml:space="preserve">
Begriffsergänzung, weil im Text / Kompendium immer wieder dieser Begriff auftaucht</t>
        </r>
      </text>
    </comment>
    <comment ref="A18" authorId="0">
      <text>
        <r>
          <rPr>
            <b/>
            <sz val="9"/>
            <color indexed="81"/>
            <rFont val="Segoe UI"/>
            <family val="2"/>
          </rPr>
          <t>schiefelbein:</t>
        </r>
        <r>
          <rPr>
            <sz val="9"/>
            <color indexed="81"/>
            <rFont val="Segoe UI"/>
            <family val="2"/>
          </rPr>
          <t xml:space="preserve">
Ergänzung, denn dies war ja auch Fischbach mit wichtig und ist dann durch die Darstellung der Prozentsätze in den Spalten E, P und AA eine gute Kontrolle; ferner führen wir dies auch im Kompendium mit aus</t>
        </r>
      </text>
    </comment>
  </commentList>
</comments>
</file>

<file path=xl/comments2.xml><?xml version="1.0" encoding="utf-8"?>
<comments xmlns="http://schemas.openxmlformats.org/spreadsheetml/2006/main">
  <authors>
    <author>schiefelbein</author>
  </authors>
  <commentList>
    <comment ref="J16" authorId="0">
      <text>
        <r>
          <rPr>
            <b/>
            <sz val="9"/>
            <color indexed="81"/>
            <rFont val="Segoe UI"/>
            <family val="2"/>
          </rPr>
          <t>schiefelbein:</t>
        </r>
        <r>
          <rPr>
            <sz val="9"/>
            <color indexed="81"/>
            <rFont val="Segoe UI"/>
            <family val="2"/>
          </rPr>
          <t xml:space="preserve">
Begriffsergänzung, weil im Text / Kompendium immer wieder dieser Begriff auftaucht</t>
        </r>
      </text>
    </comment>
    <comment ref="A18" authorId="0">
      <text>
        <r>
          <rPr>
            <b/>
            <sz val="9"/>
            <color indexed="81"/>
            <rFont val="Segoe UI"/>
            <family val="2"/>
          </rPr>
          <t>schiefelbein:</t>
        </r>
        <r>
          <rPr>
            <sz val="9"/>
            <color indexed="81"/>
            <rFont val="Segoe UI"/>
            <family val="2"/>
          </rPr>
          <t xml:space="preserve">
Ergänzung, denn dies war ja auch Fischbach mit wichtig und ist dann durch die Darstellung der Prozentsätze in den Spalten E, P und AA eine gute Kontrolle; ferner führen wir dies auch im Kompendium mit aus</t>
        </r>
      </text>
    </comment>
  </commentList>
</comments>
</file>

<file path=xl/comments3.xml><?xml version="1.0" encoding="utf-8"?>
<comments xmlns="http://schemas.openxmlformats.org/spreadsheetml/2006/main">
  <authors>
    <author>schiefelbein</author>
  </authors>
  <commentList>
    <comment ref="J17" authorId="0">
      <text>
        <r>
          <rPr>
            <b/>
            <sz val="9"/>
            <color indexed="81"/>
            <rFont val="Segoe UI"/>
            <family val="2"/>
          </rPr>
          <t>schiefelbein:</t>
        </r>
        <r>
          <rPr>
            <sz val="9"/>
            <color indexed="81"/>
            <rFont val="Segoe UI"/>
            <family val="2"/>
          </rPr>
          <t xml:space="preserve">
Begriffsergänzung, weil im Text / Kompendium immer wieder dieser Begriff auftaucht</t>
        </r>
      </text>
    </comment>
    <comment ref="A19" authorId="0">
      <text>
        <r>
          <rPr>
            <b/>
            <sz val="9"/>
            <color indexed="81"/>
            <rFont val="Segoe UI"/>
            <family val="2"/>
          </rPr>
          <t>schiefelbein:</t>
        </r>
        <r>
          <rPr>
            <sz val="9"/>
            <color indexed="81"/>
            <rFont val="Segoe UI"/>
            <family val="2"/>
          </rPr>
          <t xml:space="preserve">
Ergänzung, denn dies war ja auch Fischbach mit wichtig und ist dann durch die Darstellung der Prozentsätze in den Spalten E, P und AA eine gute Kontrolle; ferner führen wir dies auch im Kompendium mit aus</t>
        </r>
      </text>
    </comment>
  </commentList>
</comments>
</file>

<file path=xl/comments4.xml><?xml version="1.0" encoding="utf-8"?>
<comments xmlns="http://schemas.openxmlformats.org/spreadsheetml/2006/main">
  <authors>
    <author>schiefelbein</author>
  </authors>
  <commentList>
    <comment ref="J17" authorId="0">
      <text>
        <r>
          <rPr>
            <b/>
            <sz val="9"/>
            <color indexed="81"/>
            <rFont val="Segoe UI"/>
            <family val="2"/>
          </rPr>
          <t>schiefelbein:</t>
        </r>
        <r>
          <rPr>
            <sz val="9"/>
            <color indexed="81"/>
            <rFont val="Segoe UI"/>
            <family val="2"/>
          </rPr>
          <t xml:space="preserve">
Begriffsergänzung, weil im Text / Kompendium immer wieder dieser Begriff auftaucht</t>
        </r>
      </text>
    </comment>
    <comment ref="A19" authorId="0">
      <text>
        <r>
          <rPr>
            <b/>
            <sz val="9"/>
            <color indexed="81"/>
            <rFont val="Segoe UI"/>
            <family val="2"/>
          </rPr>
          <t>schiefelbein:</t>
        </r>
        <r>
          <rPr>
            <sz val="9"/>
            <color indexed="81"/>
            <rFont val="Segoe UI"/>
            <family val="2"/>
          </rPr>
          <t xml:space="preserve">
Ergänzung, denn dies war ja auch Fischbach mit wichtig und ist dann durch die Darstellung der Prozentsätze in den Spalten E, P und AA eine gute Kontrolle; ferner führen wir dies auch im Kompendium mit aus</t>
        </r>
      </text>
    </comment>
  </commentList>
</comments>
</file>

<file path=xl/sharedStrings.xml><?xml version="1.0" encoding="utf-8"?>
<sst xmlns="http://schemas.openxmlformats.org/spreadsheetml/2006/main" count="881" uniqueCount="99">
  <si>
    <t>bis 6h</t>
  </si>
  <si>
    <t>Betrag</t>
  </si>
  <si>
    <t xml:space="preserve">Familien mit </t>
  </si>
  <si>
    <t>einem Kind</t>
  </si>
  <si>
    <t>zwei Kindern</t>
  </si>
  <si>
    <t>drei Kindern</t>
  </si>
  <si>
    <t>bis 9h</t>
  </si>
  <si>
    <t>Pflegekinder:</t>
  </si>
  <si>
    <t>Prozent-satz</t>
  </si>
  <si>
    <t>Berech-nung der Einnah-men</t>
  </si>
  <si>
    <t>Gesamt-einnah-men</t>
  </si>
  <si>
    <t xml:space="preserve">bis </t>
  </si>
  <si>
    <t>und höher</t>
  </si>
  <si>
    <t>bis 10h und höher</t>
  </si>
  <si>
    <t xml:space="preserve">Gesamteinnahmen nach der neuen Elternbeitragssatzung/ordung: </t>
  </si>
  <si>
    <t>Einnhamen nach der altern Elternbeitragssatzung, -ordnung (Wert eintragen):</t>
  </si>
  <si>
    <t>Differenz zwischen der alten und er neuen Elternbeitragssatzung,- ordnung:</t>
  </si>
  <si>
    <t>Betreuungsumfang nach Stunden, 1. Stufe Mindestrechtsanspruch bis 6 h</t>
  </si>
  <si>
    <t>Betreuungsumfang nach Stunden, 2. Stufe (Eltern in Arbeit, Vollzeit)</t>
  </si>
  <si>
    <t>Betreuungsumfang nach Stunden, 3. Stufe (Eltern in Arbeit, Vollzeit mit langem Fahrtweg), bis 10 Stunden und mehr</t>
  </si>
  <si>
    <t>vier Kindern</t>
  </si>
  <si>
    <t>prozentu-ale Erhöhung von der 1. Stufe zur 2. Betreu-ungsstufe</t>
  </si>
  <si>
    <t>prozentu-ale Erhöhung von der 2. Stufe zur 3. Betreu-ungsstufe</t>
  </si>
  <si>
    <t>prozentuale Erhöhung mit steigendem Betreuungsumgang</t>
  </si>
  <si>
    <t>Mindestkostenbeitrag in €, Elternbeiträgen bis 6 Stunden:</t>
  </si>
  <si>
    <t>Mindestkostenbeitrag in €, Elternbeiträgen über 6 Stunden:</t>
  </si>
  <si>
    <t>Mindesteinkommen (Netto) in €, Familie mit einem Kind:</t>
  </si>
  <si>
    <t>Mindesteinkommen (Netto) in €, Familie mit zwei Kindern:</t>
  </si>
  <si>
    <t>Mindesteinkommen (Netto) in €, Familie mit drei Kindern:</t>
  </si>
  <si>
    <t>Mindesteinkommen (Netto) in €, Familie mit vier Kindern:</t>
  </si>
  <si>
    <t>Kostenbeiträge Krippe</t>
  </si>
  <si>
    <t xml:space="preserve">Die Berechung des Mindestkostenbeitrages ist im Kapitel 5.1.2. erläutert. </t>
  </si>
  <si>
    <t>Erläuterungen:</t>
  </si>
  <si>
    <t xml:space="preserve">Abstand  in € zwischen Staffelungsstufen: </t>
  </si>
  <si>
    <t>Summe der Einnahmen je Betreuungszeit/Anzahl der betreuten Kinder je Betreuungsumfang:</t>
  </si>
  <si>
    <t>Betreuungsumfänge</t>
  </si>
  <si>
    <t>Nettoeinkommen je Monat</t>
  </si>
  <si>
    <t>Anzahl der Kinder, deren Eltern in dieser Einkom-   mens-gruppe sind</t>
  </si>
  <si>
    <t>Höchstbeitrag, Betreuung bis 6 Stunden</t>
  </si>
  <si>
    <t>Höchstbeitrag, Betreuung über 6 Stunden</t>
  </si>
  <si>
    <t>errechneter maximaler Höchstbeitrag bis 6 Stunden/über 6 Stunden in €</t>
  </si>
  <si>
    <t>maximaler prozentualer Anteil des Elternbeitrages am Gesamteinkommen (Netto)</t>
  </si>
  <si>
    <t xml:space="preserve">Es ist eine Entscheidung des Trägers, in welcher Höhe der Prozentsatz gewählt wird. Der Einsatz des Einkommens, welches das Mindesteinkommen (Netto) übersteigt, darf in der Gesamtheit unter Berücksichtigung aller unterhaltsberechtigten Kinder 60 % nicht übersteigen (siehe Kapitel 5.2.2.). Der geringste prozentuale Wert in diesem Rechenmodell ist 10%.   Weiterhin ist zu beachten, dass der Kostenbeitrag  pro Kind nicht unter den Mindestkostenbeitrag sinkt. </t>
  </si>
  <si>
    <t xml:space="preserve">Maximaleinkommen in €: </t>
  </si>
  <si>
    <t xml:space="preserve">prozentualer Wert, der über dem Mindesteinkommen eingestetzt werden soll (maximal 60%) </t>
  </si>
  <si>
    <t>Tabellen: Beispielberechnung für Kostenbeiträge Kindertagesstätte, ohne Kindergeld</t>
  </si>
  <si>
    <t>Familien ab  5. Kindern zahlen pro Kind nur 14,00 €</t>
  </si>
  <si>
    <t>Die Berechung der Einkommengrenzen ist im Kapitel 5.1.1. erläutert. Die Einkommensgrenze richtet sich nach der Anzahl der unterhaltsberechtigten Kinder der Familie. Die Mindesteinkommen ändern sich, wenn man abweichend vom § 82 SGB XII das Einkommen definiert.</t>
  </si>
  <si>
    <t>Es ist eine  Entscheidung des Trägers, ab welchem Kind nur noch der Mindestkostenbeitrag gezahlt werden muss. In diesem Beispiel wird ab dem 5. Kind der Mindestbeitrag gezahlt.</t>
  </si>
  <si>
    <t>Es ist eine  Entscheidung des Trägers, wie hoch die einzelnen Abstände zwischen den Staffelungsstufen sind (siehe  Kapitel 5.2.3). In der Praxis hat sich gezeigt, dass eine geringere  Staffelungsstufe als 100,00 € nicht effizient im Verwaltungshandeln ist. Aus diesem Grund ist dies die kleine Staffelungsstufe in diesem Rechnenmodell.</t>
  </si>
  <si>
    <t xml:space="preserve">Es ist eine Entscheidung des Trägers wie hoch der Höchstbeitrag gewählt wird. Diese Entscheidung  ist aber dahingehend begrenzt, dass der Höchstbeitrag nicht die Platzkosten minus der institutionellen Förderung übersteigen darf (siehe Kapitel 5.1.3.). </t>
  </si>
  <si>
    <t>Diese angegebenen Werte sind die exakten Berechnungswerte der höchst möglichen Kostenbeiträge der Eltern für die Betreuung bis 6 und über 6 Stunden (Platzkosten minus institutioneller Förderung). Es wird empfohlen, die errechneten durchschnittlichen Werte (bei mehreren Kitas) auf volle Euro aufzurunden. Die Werte in dieser Zeile dienen nur zur Information. Sie fließen nicht in die Berechung mit ein. Die  Werte können  gleichzeitig auch der Höchstbeitrag, Betreuung bis 6 Stunden/über 6 Stunden sein. Der Träger kann aber auch einen geringeren Wert festlegen. In diesem Kalkulationsmodell werden Beispielzahlen verwendet.</t>
  </si>
  <si>
    <t>6 Stunden Betreuung entspricht dem Mindestrechtsanspruch nach § 1 KitaG Brandenburg. In diesem Beispiel wird kein niedrigerer Betreuungsumfang berücksichtigt. Es ist die Entscheidung des Trägers, ob er auch noch eine weitere Staffelung im Betreuungsumfang anbieten möchte, z.B. 4h (siehe Kapitel 5.2.1.)</t>
  </si>
  <si>
    <t>In diesem Beispiel wird 10h als dritte Stufe  im Betreuungsumfang (siehe Kapitel 5.2.1.) gewählt. Es ist eine Entscheidung des Träger, ob er diese Stufe so wählt oder ob er noch weitere Stufen einsetzen möchte.</t>
  </si>
  <si>
    <t xml:space="preserve">prozentuale Erhöhung  zwischen der 1.  Stufe und der 2. Stufe </t>
  </si>
  <si>
    <t>prozentuale Erhöhung zwischen  der 2. Stufe und der 3. Stufe</t>
  </si>
  <si>
    <t xml:space="preserve">Es ist eine Entscheidung des Trägers, wie hoch die prozentualen Unterschiede zwischen den einzelnen Betreungsumpfängen sind. In diesem Beispiel werden 10 % und 20 % als Steigerungen zwischen der 2. und 3 Stufe ausgewählt, obwohl zwischen  9 Stunden und 10 Stunden Betreuung nur eine Zeitstunde liegt. </t>
  </si>
  <si>
    <t>Kostenbeiträge Kindergarten</t>
  </si>
  <si>
    <t xml:space="preserve">Kostenbeiträge Grundschulalter (Hort) </t>
  </si>
  <si>
    <t>Höchstbeitrag, Betreuung bis 4 Stunden</t>
  </si>
  <si>
    <t>Höchstbeitrag, Betreuung über 4 Stunden</t>
  </si>
  <si>
    <t>errechneter maximaler Höchstbeitrag bis 4 Stunden/über 4 Stunden in €</t>
  </si>
  <si>
    <t>Betreuungsumfang nach Stunden, 1. Stufe Mindestrechtsanspruch bis 4 h</t>
  </si>
  <si>
    <t>Betreuungsumfang nach Stunden, 2. Stufe (Eltern in Arbeit, Vollzeit) über 4 Stunden</t>
  </si>
  <si>
    <t>Betreuungsumfang nach Stunden, 3. Stufe (Eltern in Arbeit, Vollzeit mit langem Fahrtweg), über 6 Stunden und mehr</t>
  </si>
  <si>
    <t>Mindestkostenbeitrag in €, Elternbeiträgen bis 4 Stunden:</t>
  </si>
  <si>
    <t>Mindestkostenbeitrag in €, Elternbeiträgen über 4 Stunden:</t>
  </si>
  <si>
    <t>Es ist eine  Entscheidung des Trägers, wie hoch die einzelnen Abstände zwischen den Staffelungsstufen sind (siehe  Kapitel 5.2.3). In der Praxis hat sich gezeigt, dass eine geringere  Staffelungsstufe als 100,00 € nicht effizient im Verwaltungshandeln ist. Aus diesem Grund ist dies die kleine Staffelungsstufe in diesem Kalkulationsmodell.</t>
  </si>
  <si>
    <t>Diese angegebenen Werte sind die exakten Berechnungswerte der höchst möglichen Kostenbeiträge der Eltern für die Betreuung bis 4 und über 4 Stunden (Platzkosten minus institutioneller Förderung). Es wird empfohlen, die errechneten durchschnittlichen Werte (bei mehreren Kitas) auf volle Euro aufzurunden. Die Werte in dieser Zeile dienen nur zur Information. Sie fließen nicht in die Berechung mit ein. Die  Werte können  gleichzeitig auch der Höchstbeitrag, Betreuung bis 4 Stunden/über 4 Stunden sein. Der Träger kann aber auch einen geringeren Wert festlegen. In diesem Kalkulationsmodell werden Beispielzahlen verwendet.</t>
  </si>
  <si>
    <t xml:space="preserve">Es ist eine Entscheidung des Trägers, wie hoch die prozentualen Unterschiede zwischen den einzelnen Betreungsumpfängen sind. In diesem Beispiel werden 10 % und 20 % als Steigerungen zwischen der 2. und 3 Stufe ausgewählt. </t>
  </si>
  <si>
    <t xml:space="preserve">Es ist eine Entscheidung des Trägers, in welcher Höhe der Prozentsatz gewählt wird. Der Einsatz des Einkommens, welches das Mindesteinkommen (Netto) übersteigt, darf in der Gesamtheit unter Berücksichtigung aller unterhaltsberechtigten Kinder 60 % nicht übersteigen (siehe Kapitel 5.2.2.). Der geringste prozentuale Wert in diesem Rechenmodell ist 10 %.   Weiterhin ist zu beachten, dass der Kostenbeitrag  pro Kind nicht unter den Mindestkostenbeitrag sinkt. </t>
  </si>
  <si>
    <t>4 Stunden Betreuung entspricht dem Mindestrechtsanspruch nach § 1 KitaG Brandenburg. In diesem Beispiel wird kein niedrigerer Betreuungsumfang berücksichtigt. Es ist die Entscheidung des Trägers, ob er auch noch eine weitere Staffelung im Betreuungsumfang anbieten möchte, z.B.  2 h (siehe Kapitel 5.2.1.) für z.B. Fahrschulkinder, die sich nach den Busfahrzeiten richten müssen.</t>
  </si>
  <si>
    <t>In diesem Beispiel wird über 4 h als zweite Stufe  im Betreuungsumfang (siehe Kapitel 5.2.1.) gewählt. Es ist eine Entscheidung des Trägers, ob er 4 h oder über 4 h wählt.</t>
  </si>
  <si>
    <r>
      <t>In diesem Beispiel wird über 6 h als dritte Stufe  im Betreuungsumfang (siehe Kapitel 5.2.1.) gewählt. Es ist eine Entscheidung des Trägers, ob er diese Stufe so wählt oder im Grundschulbereich</t>
    </r>
    <r>
      <rPr>
        <u/>
        <sz val="11"/>
        <color theme="1"/>
        <rFont val="Calibri"/>
        <family val="2"/>
        <scheme val="minor"/>
      </rPr>
      <t xml:space="preserve"> keine</t>
    </r>
    <r>
      <rPr>
        <sz val="11"/>
        <color theme="1"/>
        <rFont val="Calibri"/>
        <family val="2"/>
        <scheme val="minor"/>
      </rPr>
      <t xml:space="preserve"> weitere dritte Stufe nicht vorsieht.</t>
    </r>
  </si>
  <si>
    <t>In diesem Beispiel wird 10h als dritte Stufe  im Betreuungsumfang (siehe Kapitel 5.2.1.) gewählt. Es ist eine Entscheidung des Trägers, ob er diese Stufe so wählt oder ob er noch weitere Stufen einsetzen möchte.</t>
  </si>
  <si>
    <t>Es ist eine  Entscheidung des Trägers, wie hoch die einzelnen Abstände zwischen den Staffelungsstufen sind (siehe  Kapitel 5.2.3). In der Praxis hat sich gezeigt, dass eine geringere  Staffelungsstufe als 100,00 € nicht effizient im Verwaltungshandeln ist. Aus diesem Grund ist dies die kleine Staffelungsstufe in diesemKalkulationsmodell.</t>
  </si>
  <si>
    <t>Es ist eine Entscheidung des Trägers, welcher prozentuale Wert am Einkommen der Eltern nicht überschritten werden soll (siehe Kapitel 9). In diesem Beispiel werden 8,08 % nicht überschritten, da mit diesem Prozentsatz (Familien mit einem Kind) bereits der Höchstbeitrag von 400,00 € erreicht wird. Danach senkt sich die prozentuale Belastung bei steigenden Einkommen wieder leicht ab. Dieser Wert ist individuell bei der Anwendung dieser Modellberechnung zu prüfen. Es wird prorgammtechnisch nicht geprüft.</t>
  </si>
  <si>
    <t>6 Stunden Betreuung entspricht dem Mindestrechtsanspruch nach § 1 KitaG Brandenburg. In diesem Beispiel wird kein niedrigerer Betreuungsumfang berücksichtigt. Es ist die Entscheidung des Trägers, ob er auch noch eine weitere Staffelung im Betreuungsumfang anbieten möchte, z.B. 4 h (siehe Kapitel 5.2.1.)</t>
  </si>
  <si>
    <t>In diesem Beispiel wird 10 h als dritte Stufe  im Betreuungsumfang (siehe Kapitel 5.2.1.) gewählt. Es ist eine Entscheidung des Trägers, ob er diese Stufe so wählt oder ob er noch weitere Stufen einsetzen möchte.</t>
  </si>
  <si>
    <t xml:space="preserve">Kostenbeiträge Kinderkrippe, -garten </t>
  </si>
  <si>
    <t>Für die Berechnung wird keine Garantie übernommen!</t>
  </si>
  <si>
    <t xml:space="preserve">In diesem Beispiel wird 9 h als zweite Stufe  im Betreuungsumfang (siehe Kapitel 5.2.1.) gewählt. Es ist eine Entscheidung des Trägers, ob er 9 h oder wie bisher 8 h wählt. Eltern in Vollzeit und einem relativ kurzen Fahrtweg zur Kita können mit diesen Stunden an Betreuung auskommen und auch Eltern mit flexiblen Arbeitszeiten. </t>
  </si>
  <si>
    <t xml:space="preserve">In diesem Beispiel wird 9 h als zweite Stufe  im Betreuungsumfang (siehe Kapitel 5.2.1.) gewählt. Es ist eine Entscheidung des Trägers, ob er 9 h oder wie bisher 8h wählt. Eltern in Vollzeit und einem relativ kurzen Fahrtweg zur Kita können mit diesen Stunden an Betreuung auskommen und auch Eltern mit flexiblen Arbeitszeiten. </t>
  </si>
  <si>
    <t>Es ist eine Entscheidung des Trägers, welcher prozentuale Wert am Einkommen der Eltern nicht überschritten werden soll (siehe Kapitel 9). In diesem Beispiel werden 6,9 % nicht überschritten, da mit diesem Prozentsatz (Familien mit einem Kind) bereits der Höchstbeitrag von 300,00 € erreicht wird. Danach senkt sich die prozentuale Belastung bei steigenden Einkommen wieder leicht ab. Dieser Wert ist individuell bei der Anwendung dieser Modellberechnung zu prüfen. Es wird prorgammtechnisch nicht geprüft.</t>
  </si>
  <si>
    <t>Es ist eine Entscheidung des Trägers, in welcher Höhe der Prozentsatz gewählt wird. Der Einsatz des Einkommens, welches das Mindesteinkommen (Netto) übersteigt, darf in der Gesamtheit unter Berücksichtigung aller unterhaltsberechtigten Kinder 60 % nicht übersteigen (siehe Kapitel 5.2.2.). Der geringste prozentuale Wert in diesem Rechenmodell ist 10 %.   Weiterhin ist zu beachten, dass der Kostenbeitrag  pro Kind nicht unter den Mindestkostenbeitrag sinkt.</t>
  </si>
  <si>
    <t>Es ist eine Entscheidung des Trägers, welcher prozentuale Wert am Einkommen der Eltern nicht überschritten werden soll (siehe Kapitel 9). In diesem Beispiel werden 5,00 % nicht überschritten, da mit diesem Prozentsatz (Familien mit einem Kind) bereits der Höchstbeitrag von 150,00 € erreicht wird. Danach senkt sich die prozentuale Belastung bei steigenden Einkommen wieder leicht ab. Dieser Wert ist individuell bei der Anwendung dieser Modellberechnung zu prüfen. Es wird prorgammtechnisch nicht geprüft.</t>
  </si>
  <si>
    <t>errechneter maximaler Höchstbeitrag bis 6 Stunden/über 6 Stunden in € für Kinderkrippe- und Kindergartenalter</t>
  </si>
  <si>
    <t>Diese angegebenen Werte sind die exakten Berechnungswerte der höchst möglichen Kostenbeiträge der Eltern für die Betreuung bis 6 und über 6 Stunden (Platzkosten minus institutioneller Förderung). Es wird empfohlen, die errechneten durchschnittlichen Werte (bei mehreren Kitas) auf volle Euro aufzurunden. Die Werte in dieser Zeile dienen nur zur Information. Sie fließen nicht in die Berechung mit ein. Die  Werte können  gleichzeitig auch der Höchstbeitrag, Betreuung bis 6 Stunden/über 6 Stunden sein. Der Träger kann aber auch einen geringeren Wert festlegen. In diesem Kalkulationsmodell werden Beispielzahlen verwendet. Es darf nur der mögliche Höchstbeitrag, der für das Kindergartenalter errechnet worden ist, angegeben werden.</t>
  </si>
  <si>
    <t>Es ist eine Entscheidung des Trägers, welcher prozentuale Wert am Einkommen der Eltern nicht überschritten werden soll (siehe Kapitel 9). In diesem Beispiel werden 7,67 % nicht überschritten, da mit diesem Prozentsatz (Familien mit einem Kind) bereits der Höchstbeitrag von 400,00 € erreicht wird. Danach senkt sich die prozentuale Belastung bei steigenden Einkommen wieder leicht ab. Dieser Wert ist individuell bei der Anwendung dieser Modellberechnung zu prüfen. Es wird prorgammtechnisch nicht geprüft.</t>
  </si>
  <si>
    <t>Es ist eine Entscheidung des Trägers, ab welchem Einkommen der Höchstbeitrag zu zahlen ist. Diese Entscheidung ist eng verknüpft mit der Entscheidung aus dem Kapitel 5.2.2., Einsatz des Einkommens über dem Mindesteinkommen. Wählt man einen sehr hohen Prozentsatz ( 60% ist der höchst mögliche Satz), liegt die Einkommensgrenze für den Höchstbeitrag sehr niedrig. Wählt man einen kleinen Prozentsatz z.B. 13 % wird die Einkommensgrenze für den Höchstbeitrag erst mit einem viel höheren Einkommen erreicht.</t>
  </si>
  <si>
    <t>Es ist eine Entscheidung des Trägers, ab welchem Einkommen der Höchstbeitrag zu zahlen ist. Diese Entscheidung ist eng verknüpft mit der Entscheidung aus dem Kapitel 5.2.2., Einsatz des Einkommens über dem Mindesteinkommen. Wählt man einen sehr hohen Prozentsatz ( 60% ist der höchst mögliche Satz), liegt die Einkommensgrenze für den Höchstbeitrag sehr niedrig. Wählt man einen kleinen Prozentsatz z.B. 12 % wird die Einkommensgrenze für den Höchstbeitrag erst mit einem viel höheren Einkommen erreicht.</t>
  </si>
  <si>
    <t>Es ist eine Entscheidung des Trägers, ab welchem Einkommen der Höchstbeitrag zu zahlen ist. Diese Entscheidung ist eng verknüpft mit der Entscheidung aus dem Kapitel 5.2.2., Einsatz des Einkommens über dem Mindesteinkommen. Wählt man einen sehr hohen Prozentsatz ( 60% ist der höchst mögliche Satz), liegt die Einkommensgrenze für den Höchstbeitrag sehr niedrig. Wählt man einen kleinen Prozentsatz z.B. 11 % wird die Einkommensgrenze für den Höchstbeitrag erst mit einem viel höheren Einkommen erreicht.</t>
  </si>
  <si>
    <t>Es ist eine Entscheidung des Trägers, ab welchem Einkommen der Höchstbeitrag zu zahlen ist. Diese Entscheidung ist eng verknüpft mit der Entscheidung aus dem Kapitel 5.2.2., Einsatz des Einkommens über dem Mindesteinkommen. Wählt man einen sehr hohen Prozentsatz ( 60% ist der höchst mögliche Satz), liegt die Einkommensgrenze für den Höchstbeitrag sehr niedrig. Wählt man einen kleinen Prozentsatz z.B. 13% wird die Einkommensgrenze für den Höchstbeitrag erst mit einem viel höheren Einkommen erreicht.</t>
  </si>
  <si>
    <t xml:space="preserve">Betreuungsumfang nach Stunden, 3. Stufe (Eltern in Arbeit, Vollzeit mit langem Fahrtweg), über 9 Stunden </t>
  </si>
  <si>
    <t>bis 4h</t>
  </si>
  <si>
    <t>6h und höher</t>
  </si>
  <si>
    <t>mehr als 9 h</t>
  </si>
  <si>
    <t>Name der Kindertagesstätte:</t>
  </si>
  <si>
    <t>Familien ab  5. Kindern zahlen pro Kind nur 9,00 €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</si>
</sst>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quot;€&quot;#,##0_);\(&quot;€&quot;#,##0\)"/>
    <numFmt numFmtId="165" formatCode="&quot;€&quot;#,##0_);[Red]\(&quot;€&quot;#,##0\)"/>
    <numFmt numFmtId="166" formatCode="_(&quot;€&quot;* #,##0.00_);_(&quot;€&quot;* \(#,##0.00\);_(&quot;€&quot;* &quot;-&quot;??_);_(@_)"/>
    <numFmt numFmtId="167" formatCode="_-* #,##0.00&quot; €&quot;_-;\-* #,##0.00&quot; €&quot;_-;_-* \-??&quot; €&quot;_-;_-@_-"/>
    <numFmt numFmtId="168" formatCode="#,##0\ [$€-407];[Red]\-#,##0\ [$€-407]"/>
    <numFmt numFmtId="169" formatCode="#,##0_ ;[Red]\-#,##0\ "/>
    <numFmt numFmtId="170" formatCode="#,##0_ ;\-#,##0\ "/>
    <numFmt numFmtId="171" formatCode="#,##0\ _€"/>
    <numFmt numFmtId="172" formatCode="#,##0.00\ &quot;€&quot;"/>
    <numFmt numFmtId="173" formatCode="#,##0\ &quot;€&quot;"/>
    <numFmt numFmtId="174" formatCode="0.0"/>
  </numFmts>
  <fonts count="19" x14ac:knownFonts="1">
    <font>
      <sz val="11"/>
      <color theme="1"/>
      <name val="Calibri"/>
      <family val="2"/>
      <scheme val="minor"/>
    </font>
    <font>
      <b/>
      <sz val="11"/>
      <color theme="1"/>
      <name val="Calibri"/>
      <family val="2"/>
      <scheme val="minor"/>
    </font>
    <font>
      <sz val="11"/>
      <color theme="1"/>
      <name val="Calibri"/>
      <family val="2"/>
      <scheme val="minor"/>
    </font>
    <font>
      <b/>
      <sz val="10"/>
      <name val="Arial"/>
      <family val="2"/>
    </font>
    <font>
      <b/>
      <sz val="11"/>
      <color rgb="FFFF0000"/>
      <name val="Calibri"/>
      <family val="2"/>
      <scheme val="minor"/>
    </font>
    <font>
      <sz val="11"/>
      <name val="Calibri"/>
      <family val="2"/>
      <scheme val="minor"/>
    </font>
    <font>
      <sz val="11"/>
      <color rgb="FFFF0000"/>
      <name val="Calibri"/>
      <family val="2"/>
      <scheme val="minor"/>
    </font>
    <font>
      <b/>
      <sz val="11"/>
      <name val="Calibri"/>
      <family val="2"/>
      <scheme val="minor"/>
    </font>
    <font>
      <sz val="10"/>
      <color theme="1"/>
      <name val="Calibri"/>
      <family val="2"/>
      <scheme val="minor"/>
    </font>
    <font>
      <b/>
      <sz val="10"/>
      <name val="Calibri"/>
      <family val="2"/>
      <scheme val="minor"/>
    </font>
    <font>
      <sz val="9"/>
      <color indexed="81"/>
      <name val="Segoe UI"/>
      <family val="2"/>
    </font>
    <font>
      <b/>
      <sz val="9"/>
      <color indexed="81"/>
      <name val="Segoe UI"/>
      <family val="2"/>
    </font>
    <font>
      <b/>
      <sz val="12"/>
      <color theme="1"/>
      <name val="Calibri"/>
      <family val="2"/>
      <scheme val="minor"/>
    </font>
    <font>
      <sz val="12"/>
      <color theme="1"/>
      <name val="Calibri"/>
      <family val="2"/>
      <scheme val="minor"/>
    </font>
    <font>
      <u/>
      <sz val="11"/>
      <color theme="1"/>
      <name val="Calibri"/>
      <family val="2"/>
      <scheme val="minor"/>
    </font>
    <font>
      <sz val="14"/>
      <color theme="1"/>
      <name val="Calibri"/>
      <family val="2"/>
      <scheme val="minor"/>
    </font>
    <font>
      <b/>
      <sz val="14"/>
      <color theme="1"/>
      <name val="Calibri"/>
      <family val="2"/>
      <scheme val="minor"/>
    </font>
    <font>
      <sz val="10"/>
      <color rgb="FFFF0000"/>
      <name val="Calibri"/>
      <family val="2"/>
      <scheme val="minor"/>
    </font>
    <font>
      <b/>
      <sz val="10"/>
      <color theme="1"/>
      <name val="Calibri"/>
      <family val="2"/>
      <scheme val="minor"/>
    </font>
  </fonts>
  <fills count="2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00"/>
        <bgColor indexed="27"/>
      </patternFill>
    </fill>
    <fill>
      <patternFill patternType="solid">
        <fgColor rgb="FF92D050"/>
        <bgColor indexed="64"/>
      </patternFill>
    </fill>
    <fill>
      <patternFill patternType="solid">
        <fgColor rgb="FF92D050"/>
        <bgColor indexed="26"/>
      </patternFill>
    </fill>
    <fill>
      <patternFill patternType="solid">
        <fgColor rgb="FFFFC000"/>
        <bgColor indexed="64"/>
      </patternFill>
    </fill>
    <fill>
      <patternFill patternType="solid">
        <fgColor theme="4" tint="0.59999389629810485"/>
        <bgColor indexed="64"/>
      </patternFill>
    </fill>
    <fill>
      <patternFill patternType="solid">
        <fgColor theme="4" tint="0.59999389629810485"/>
        <bgColor indexed="27"/>
      </patternFill>
    </fill>
    <fill>
      <patternFill patternType="solid">
        <fgColor rgb="FFFFC000"/>
        <bgColor indexed="27"/>
      </patternFill>
    </fill>
    <fill>
      <patternFill patternType="solid">
        <fgColor rgb="FFFFFFCC"/>
        <bgColor indexed="64"/>
      </patternFill>
    </fill>
    <fill>
      <patternFill patternType="solid">
        <fgColor rgb="FFFFFFCC"/>
        <bgColor indexed="27"/>
      </patternFill>
    </fill>
    <fill>
      <patternFill patternType="solid">
        <fgColor rgb="FF92D050"/>
        <bgColor indexed="27"/>
      </patternFill>
    </fill>
    <fill>
      <patternFill patternType="solid">
        <fgColor theme="9" tint="0.79998168889431442"/>
        <bgColor indexed="64"/>
      </patternFill>
    </fill>
    <fill>
      <patternFill patternType="solid">
        <fgColor theme="9" tint="0.79998168889431442"/>
        <bgColor indexed="27"/>
      </patternFill>
    </fill>
    <fill>
      <patternFill patternType="solid">
        <fgColor rgb="FFFFC000"/>
        <bgColor indexed="22"/>
      </patternFill>
    </fill>
    <fill>
      <patternFill patternType="solid">
        <fgColor rgb="FFFFC000"/>
        <bgColor indexed="26"/>
      </patternFill>
    </fill>
    <fill>
      <patternFill patternType="solid">
        <fgColor rgb="FFFFFF00"/>
        <bgColor indexed="26"/>
      </patternFill>
    </fill>
    <fill>
      <patternFill patternType="solid">
        <fgColor theme="3" tint="0.79998168889431442"/>
        <bgColor indexed="64"/>
      </patternFill>
    </fill>
    <fill>
      <patternFill patternType="solid">
        <fgColor theme="3" tint="0.79998168889431442"/>
        <bgColor indexed="27"/>
      </patternFill>
    </fill>
    <fill>
      <patternFill patternType="solid">
        <fgColor rgb="FFFFFF00"/>
        <bgColor indexed="22"/>
      </patternFill>
    </fill>
    <fill>
      <patternFill patternType="solid">
        <fgColor rgb="FFFFFF99"/>
        <bgColor indexed="64"/>
      </patternFill>
    </fill>
    <fill>
      <patternFill patternType="solid">
        <fgColor theme="8"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top style="thin">
        <color indexed="64"/>
      </top>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8"/>
      </left>
      <right/>
      <top/>
      <bottom style="thin">
        <color indexed="8"/>
      </bottom>
      <diagonal/>
    </border>
    <border>
      <left style="thin">
        <color indexed="8"/>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s>
  <cellStyleXfs count="2">
    <xf numFmtId="0" fontId="0" fillId="0" borderId="0"/>
    <xf numFmtId="166" fontId="2" fillId="0" borderId="0" applyFont="0" applyFill="0" applyBorder="0" applyAlignment="0" applyProtection="0"/>
  </cellStyleXfs>
  <cellXfs count="283">
    <xf numFmtId="0" fontId="0" fillId="0" borderId="0" xfId="0"/>
    <xf numFmtId="0" fontId="0" fillId="0" borderId="0" xfId="0" applyProtection="1">
      <protection locked="0"/>
    </xf>
    <xf numFmtId="0" fontId="0" fillId="0" borderId="0" xfId="0" applyFont="1" applyFill="1" applyProtection="1">
      <protection locked="0"/>
    </xf>
    <xf numFmtId="167" fontId="0" fillId="0" borderId="0" xfId="1" applyNumberFormat="1" applyFont="1" applyFill="1" applyBorder="1" applyAlignment="1" applyProtection="1">
      <protection locked="0"/>
    </xf>
    <xf numFmtId="37" fontId="5" fillId="2" borderId="1" xfId="1" applyNumberFormat="1" applyFont="1" applyFill="1" applyBorder="1" applyAlignment="1" applyProtection="1">
      <protection locked="0"/>
    </xf>
    <xf numFmtId="10" fontId="0" fillId="0" borderId="0" xfId="0" applyNumberFormat="1" applyProtection="1">
      <protection locked="0"/>
    </xf>
    <xf numFmtId="10" fontId="5" fillId="5" borderId="1" xfId="0" applyNumberFormat="1" applyFont="1" applyFill="1" applyBorder="1" applyProtection="1"/>
    <xf numFmtId="168" fontId="5" fillId="6" borderId="7" xfId="1" applyNumberFormat="1" applyFont="1" applyFill="1" applyBorder="1" applyAlignment="1" applyProtection="1"/>
    <xf numFmtId="164" fontId="5" fillId="5" borderId="1" xfId="1" applyNumberFormat="1" applyFont="1" applyFill="1" applyBorder="1" applyAlignment="1" applyProtection="1"/>
    <xf numFmtId="10" fontId="5" fillId="3" borderId="1" xfId="0" applyNumberFormat="1" applyFont="1" applyFill="1" applyBorder="1" applyProtection="1"/>
    <xf numFmtId="168" fontId="5" fillId="4" borderId="1" xfId="0" applyNumberFormat="1" applyFont="1" applyFill="1" applyBorder="1" applyProtection="1"/>
    <xf numFmtId="167" fontId="5" fillId="3" borderId="1" xfId="1" applyNumberFormat="1" applyFont="1" applyFill="1" applyBorder="1" applyAlignment="1" applyProtection="1"/>
    <xf numFmtId="164" fontId="5" fillId="3" borderId="1" xfId="1" applyNumberFormat="1" applyFont="1" applyFill="1" applyBorder="1" applyAlignment="1" applyProtection="1"/>
    <xf numFmtId="173" fontId="5" fillId="4" borderId="1" xfId="0" applyNumberFormat="1" applyFont="1" applyFill="1" applyBorder="1" applyProtection="1"/>
    <xf numFmtId="173" fontId="5" fillId="3" borderId="1" xfId="0" applyNumberFormat="1" applyFont="1" applyFill="1" applyBorder="1" applyProtection="1"/>
    <xf numFmtId="37" fontId="5" fillId="2" borderId="1" xfId="1" applyNumberFormat="1" applyFont="1" applyFill="1" applyBorder="1" applyAlignment="1" applyProtection="1"/>
    <xf numFmtId="10" fontId="5" fillId="8" borderId="1" xfId="0" applyNumberFormat="1" applyFont="1" applyFill="1" applyBorder="1" applyProtection="1"/>
    <xf numFmtId="173" fontId="5" fillId="10" borderId="1" xfId="0" applyNumberFormat="1" applyFont="1" applyFill="1" applyBorder="1" applyProtection="1"/>
    <xf numFmtId="173" fontId="5" fillId="9" borderId="1" xfId="0" applyNumberFormat="1" applyFont="1" applyFill="1" applyBorder="1" applyProtection="1"/>
    <xf numFmtId="171" fontId="5" fillId="8" borderId="4" xfId="1" applyNumberFormat="1" applyFont="1" applyFill="1" applyBorder="1" applyAlignment="1" applyProtection="1"/>
    <xf numFmtId="173" fontId="5" fillId="8" borderId="1" xfId="1" applyNumberFormat="1" applyFont="1" applyFill="1" applyBorder="1" applyAlignment="1" applyProtection="1"/>
    <xf numFmtId="173" fontId="2" fillId="8" borderId="1" xfId="1" applyNumberFormat="1" applyFont="1" applyFill="1" applyBorder="1" applyAlignment="1" applyProtection="1"/>
    <xf numFmtId="173" fontId="5" fillId="12" borderId="1" xfId="0" applyNumberFormat="1" applyFont="1" applyFill="1" applyBorder="1" applyProtection="1"/>
    <xf numFmtId="173" fontId="5" fillId="11" borderId="1" xfId="1" applyNumberFormat="1" applyFont="1" applyFill="1" applyBorder="1" applyAlignment="1" applyProtection="1"/>
    <xf numFmtId="173" fontId="2" fillId="11" borderId="1" xfId="1" applyNumberFormat="1" applyFont="1" applyFill="1" applyBorder="1" applyAlignment="1" applyProtection="1"/>
    <xf numFmtId="10" fontId="5" fillId="11" borderId="1" xfId="0" applyNumberFormat="1" applyFont="1" applyFill="1" applyBorder="1" applyProtection="1"/>
    <xf numFmtId="171" fontId="5" fillId="11" borderId="4" xfId="1" applyNumberFormat="1" applyFont="1" applyFill="1" applyBorder="1" applyAlignment="1" applyProtection="1"/>
    <xf numFmtId="0" fontId="8" fillId="0" borderId="0" xfId="0" applyFont="1" applyProtection="1">
      <protection locked="0"/>
    </xf>
    <xf numFmtId="0" fontId="8" fillId="0" borderId="0" xfId="0" applyFont="1" applyFill="1" applyProtection="1">
      <protection locked="0"/>
    </xf>
    <xf numFmtId="167" fontId="8" fillId="0" borderId="0" xfId="1" applyNumberFormat="1" applyFont="1" applyFill="1" applyBorder="1" applyAlignment="1" applyProtection="1">
      <protection locked="0"/>
    </xf>
    <xf numFmtId="173" fontId="5" fillId="13" borderId="1" xfId="0" applyNumberFormat="1" applyFont="1" applyFill="1" applyBorder="1" applyProtection="1"/>
    <xf numFmtId="173" fontId="5" fillId="5" borderId="1" xfId="1" applyNumberFormat="1" applyFont="1" applyFill="1" applyBorder="1" applyAlignment="1" applyProtection="1"/>
    <xf numFmtId="173" fontId="5" fillId="15" borderId="1" xfId="0" applyNumberFormat="1" applyFont="1" applyFill="1" applyBorder="1" applyProtection="1"/>
    <xf numFmtId="171" fontId="5" fillId="16" borderId="1" xfId="1" applyNumberFormat="1" applyFont="1" applyFill="1" applyBorder="1" applyAlignment="1" applyProtection="1">
      <protection locked="0"/>
    </xf>
    <xf numFmtId="169" fontId="5" fillId="17" borderId="1" xfId="1" applyNumberFormat="1" applyFont="1" applyFill="1" applyBorder="1" applyAlignment="1" applyProtection="1">
      <protection locked="0"/>
    </xf>
    <xf numFmtId="165" fontId="5" fillId="17" borderId="1" xfId="1" applyNumberFormat="1" applyFont="1" applyFill="1" applyBorder="1" applyAlignment="1" applyProtection="1"/>
    <xf numFmtId="170" fontId="5" fillId="7" borderId="1" xfId="1" applyNumberFormat="1" applyFont="1" applyFill="1" applyBorder="1" applyAlignment="1" applyProtection="1">
      <protection locked="0"/>
    </xf>
    <xf numFmtId="173" fontId="2" fillId="7" borderId="1" xfId="1" applyNumberFormat="1" applyFont="1" applyFill="1" applyBorder="1" applyAlignment="1" applyProtection="1"/>
    <xf numFmtId="1" fontId="5" fillId="17" borderId="1" xfId="1" applyNumberFormat="1" applyFont="1" applyFill="1" applyBorder="1" applyAlignment="1" applyProtection="1">
      <protection locked="0"/>
    </xf>
    <xf numFmtId="173" fontId="5" fillId="17" borderId="1" xfId="1" applyNumberFormat="1" applyFont="1" applyFill="1" applyBorder="1" applyAlignment="1" applyProtection="1"/>
    <xf numFmtId="1" fontId="5" fillId="7" borderId="1" xfId="1" applyNumberFormat="1" applyFont="1" applyFill="1" applyBorder="1" applyAlignment="1" applyProtection="1">
      <protection locked="0"/>
    </xf>
    <xf numFmtId="0" fontId="0" fillId="7" borderId="1" xfId="0" applyFont="1" applyFill="1" applyBorder="1" applyProtection="1">
      <protection locked="0"/>
    </xf>
    <xf numFmtId="173" fontId="0" fillId="7" borderId="1" xfId="0" applyNumberFormat="1" applyFont="1" applyFill="1" applyBorder="1"/>
    <xf numFmtId="170" fontId="5" fillId="17" borderId="1" xfId="1" applyNumberFormat="1" applyFont="1" applyFill="1" applyBorder="1" applyAlignment="1" applyProtection="1">
      <protection locked="0"/>
    </xf>
    <xf numFmtId="164" fontId="5" fillId="17" borderId="1" xfId="1" applyNumberFormat="1" applyFont="1" applyFill="1" applyBorder="1" applyAlignment="1" applyProtection="1"/>
    <xf numFmtId="173" fontId="5" fillId="7" borderId="1" xfId="0" applyNumberFormat="1" applyFont="1" applyFill="1" applyBorder="1" applyProtection="1"/>
    <xf numFmtId="173" fontId="0" fillId="14" borderId="1" xfId="0" applyNumberFormat="1" applyFont="1" applyFill="1" applyBorder="1" applyProtection="1"/>
    <xf numFmtId="173" fontId="0" fillId="14" borderId="1" xfId="0" applyNumberFormat="1" applyFill="1" applyBorder="1"/>
    <xf numFmtId="171" fontId="5" fillId="16" borderId="1" xfId="1" applyNumberFormat="1" applyFont="1" applyFill="1" applyBorder="1" applyAlignment="1" applyProtection="1">
      <alignment horizontal="right"/>
      <protection locked="0"/>
    </xf>
    <xf numFmtId="169" fontId="5" fillId="17" borderId="1" xfId="1" applyNumberFormat="1" applyFont="1" applyFill="1" applyBorder="1" applyAlignment="1" applyProtection="1">
      <alignment horizontal="right"/>
      <protection locked="0"/>
    </xf>
    <xf numFmtId="0" fontId="8" fillId="0" borderId="0" xfId="0" applyFont="1" applyFill="1" applyAlignment="1" applyProtection="1">
      <alignment horizontal="center"/>
      <protection locked="0"/>
    </xf>
    <xf numFmtId="37" fontId="7" fillId="2" borderId="1" xfId="1" applyNumberFormat="1" applyFont="1" applyFill="1" applyBorder="1" applyAlignment="1" applyProtection="1"/>
    <xf numFmtId="9" fontId="0" fillId="11" borderId="1" xfId="0" applyNumberFormat="1" applyFill="1" applyBorder="1" applyAlignment="1" applyProtection="1">
      <alignment horizontal="center" wrapText="1"/>
    </xf>
    <xf numFmtId="9" fontId="0" fillId="8" borderId="1" xfId="0" applyNumberFormat="1" applyFill="1" applyBorder="1" applyAlignment="1" applyProtection="1">
      <alignment horizontal="center" wrapText="1"/>
    </xf>
    <xf numFmtId="0" fontId="0" fillId="0" borderId="0" xfId="0" applyFont="1" applyProtection="1">
      <protection locked="0"/>
    </xf>
    <xf numFmtId="0" fontId="0" fillId="0" borderId="0" xfId="0" applyFont="1"/>
    <xf numFmtId="9" fontId="0" fillId="5" borderId="2" xfId="0" applyNumberFormat="1" applyFont="1" applyFill="1" applyBorder="1" applyAlignment="1" applyProtection="1">
      <alignment horizontal="center" wrapText="1"/>
    </xf>
    <xf numFmtId="9" fontId="0" fillId="3" borderId="2" xfId="0" applyNumberFormat="1" applyFont="1" applyFill="1" applyBorder="1" applyAlignment="1" applyProtection="1">
      <alignment horizontal="center" wrapText="1"/>
    </xf>
    <xf numFmtId="0" fontId="0" fillId="5" borderId="5" xfId="0" applyFont="1" applyFill="1" applyBorder="1" applyAlignment="1" applyProtection="1">
      <alignment horizontal="center"/>
    </xf>
    <xf numFmtId="0" fontId="0" fillId="5" borderId="2" xfId="0" applyFont="1" applyFill="1" applyBorder="1" applyAlignment="1" applyProtection="1">
      <alignment horizontal="center"/>
    </xf>
    <xf numFmtId="0" fontId="0" fillId="5" borderId="2" xfId="0" applyFont="1" applyFill="1" applyBorder="1" applyAlignment="1" applyProtection="1">
      <alignment horizontal="center" wrapText="1"/>
    </xf>
    <xf numFmtId="0" fontId="0" fillId="0" borderId="1" xfId="0" applyFont="1" applyBorder="1"/>
    <xf numFmtId="173" fontId="0" fillId="7" borderId="1" xfId="1" applyNumberFormat="1" applyFont="1" applyFill="1" applyBorder="1" applyAlignment="1" applyProtection="1"/>
    <xf numFmtId="173" fontId="0" fillId="5" borderId="1" xfId="1" applyNumberFormat="1" applyFont="1" applyFill="1" applyBorder="1" applyAlignment="1" applyProtection="1"/>
    <xf numFmtId="3" fontId="0" fillId="0" borderId="1" xfId="0" applyNumberFormat="1" applyFont="1" applyBorder="1"/>
    <xf numFmtId="0" fontId="0" fillId="0" borderId="1" xfId="0" applyFont="1" applyBorder="1" applyAlignment="1">
      <alignment wrapText="1"/>
    </xf>
    <xf numFmtId="0" fontId="0" fillId="5" borderId="1" xfId="0" applyFont="1" applyFill="1" applyBorder="1" applyProtection="1"/>
    <xf numFmtId="0" fontId="7" fillId="0" borderId="0" xfId="0" applyFont="1" applyProtection="1">
      <protection locked="0"/>
    </xf>
    <xf numFmtId="2" fontId="0" fillId="0" borderId="0" xfId="0" applyNumberFormat="1" applyFont="1" applyBorder="1" applyProtection="1">
      <protection locked="0"/>
    </xf>
    <xf numFmtId="0" fontId="0" fillId="0" borderId="0" xfId="0" applyFont="1" applyBorder="1" applyProtection="1">
      <protection locked="0"/>
    </xf>
    <xf numFmtId="2" fontId="0" fillId="0" borderId="8" xfId="0" applyNumberFormat="1" applyFont="1" applyBorder="1" applyProtection="1">
      <protection locked="0"/>
    </xf>
    <xf numFmtId="0" fontId="0" fillId="0" borderId="8" xfId="0" applyFont="1" applyBorder="1" applyProtection="1">
      <protection locked="0"/>
    </xf>
    <xf numFmtId="4" fontId="5" fillId="0" borderId="0" xfId="0" applyNumberFormat="1" applyFont="1" applyBorder="1" applyProtection="1">
      <protection locked="0"/>
    </xf>
    <xf numFmtId="4" fontId="0" fillId="0" borderId="0" xfId="0" applyNumberFormat="1" applyFont="1" applyBorder="1" applyProtection="1">
      <protection locked="0"/>
    </xf>
    <xf numFmtId="4" fontId="0" fillId="0" borderId="8" xfId="0" applyNumberFormat="1" applyFont="1" applyBorder="1" applyProtection="1">
      <protection locked="0"/>
    </xf>
    <xf numFmtId="4" fontId="5" fillId="3" borderId="17" xfId="0" applyNumberFormat="1" applyFont="1" applyFill="1" applyBorder="1" applyProtection="1">
      <protection locked="0"/>
    </xf>
    <xf numFmtId="2" fontId="0" fillId="3" borderId="1" xfId="0" applyNumberFormat="1" applyFont="1" applyFill="1" applyBorder="1" applyProtection="1">
      <protection locked="0"/>
    </xf>
    <xf numFmtId="9" fontId="5" fillId="0" borderId="8" xfId="0" applyNumberFormat="1" applyFont="1" applyBorder="1" applyProtection="1">
      <protection locked="0"/>
    </xf>
    <xf numFmtId="9" fontId="5" fillId="3" borderId="1" xfId="0" applyNumberFormat="1" applyFont="1" applyFill="1" applyBorder="1" applyProtection="1">
      <protection locked="0"/>
    </xf>
    <xf numFmtId="1" fontId="5" fillId="0" borderId="8" xfId="0" applyNumberFormat="1" applyFont="1" applyBorder="1" applyProtection="1">
      <protection locked="0"/>
    </xf>
    <xf numFmtId="1" fontId="0" fillId="0" borderId="8" xfId="0" applyNumberFormat="1" applyFont="1" applyBorder="1" applyProtection="1">
      <protection locked="0"/>
    </xf>
    <xf numFmtId="10" fontId="0" fillId="0" borderId="0" xfId="0" applyNumberFormat="1" applyFont="1" applyBorder="1" applyProtection="1">
      <protection locked="0"/>
    </xf>
    <xf numFmtId="10" fontId="0" fillId="0" borderId="8" xfId="0" applyNumberFormat="1" applyFont="1" applyBorder="1" applyProtection="1">
      <protection locked="0"/>
    </xf>
    <xf numFmtId="0" fontId="0" fillId="0" borderId="1" xfId="0" applyFont="1" applyBorder="1" applyAlignment="1">
      <alignment wrapText="1"/>
    </xf>
    <xf numFmtId="0" fontId="6" fillId="0" borderId="0" xfId="0" applyFont="1"/>
    <xf numFmtId="170" fontId="5" fillId="7" borderId="1" xfId="1" applyNumberFormat="1" applyFont="1" applyFill="1" applyBorder="1" applyAlignment="1" applyProtection="1"/>
    <xf numFmtId="0" fontId="0" fillId="0" borderId="0" xfId="0" applyFont="1" applyProtection="1"/>
    <xf numFmtId="1" fontId="5" fillId="7" borderId="1" xfId="1" applyNumberFormat="1" applyFont="1" applyFill="1" applyBorder="1" applyAlignment="1" applyProtection="1"/>
    <xf numFmtId="171" fontId="0" fillId="0" borderId="0" xfId="0" applyNumberFormat="1" applyFont="1" applyProtection="1"/>
    <xf numFmtId="171" fontId="0" fillId="0" borderId="0" xfId="0" applyNumberFormat="1" applyProtection="1"/>
    <xf numFmtId="171" fontId="0" fillId="0" borderId="0" xfId="0" applyNumberFormat="1" applyBorder="1" applyProtection="1"/>
    <xf numFmtId="0" fontId="0" fillId="0" borderId="0" xfId="0" applyBorder="1" applyProtection="1"/>
    <xf numFmtId="173" fontId="0" fillId="14" borderId="1" xfId="0" applyNumberFormat="1" applyFill="1" applyBorder="1" applyProtection="1"/>
    <xf numFmtId="0" fontId="0" fillId="0" borderId="0" xfId="0" applyProtection="1"/>
    <xf numFmtId="0" fontId="6" fillId="0" borderId="0" xfId="0" applyFont="1" applyProtection="1"/>
    <xf numFmtId="0" fontId="1" fillId="0" borderId="0" xfId="0" applyFont="1" applyAlignment="1" applyProtection="1">
      <alignment wrapText="1"/>
    </xf>
    <xf numFmtId="0" fontId="5" fillId="0" borderId="0" xfId="0" applyFont="1" applyProtection="1"/>
    <xf numFmtId="0" fontId="0" fillId="0" borderId="0" xfId="0" applyFont="1" applyFill="1" applyProtection="1"/>
    <xf numFmtId="167" fontId="0" fillId="0" borderId="0" xfId="1" applyNumberFormat="1" applyFont="1" applyFill="1" applyBorder="1" applyAlignment="1" applyProtection="1"/>
    <xf numFmtId="165" fontId="4" fillId="0" borderId="0" xfId="0" applyNumberFormat="1" applyFont="1" applyAlignment="1" applyProtection="1">
      <alignment wrapText="1"/>
    </xf>
    <xf numFmtId="0" fontId="0" fillId="0" borderId="0" xfId="0" applyFont="1" applyAlignment="1" applyProtection="1">
      <alignment wrapText="1"/>
    </xf>
    <xf numFmtId="0" fontId="0" fillId="0" borderId="0" xfId="0" applyFont="1" applyFill="1" applyAlignment="1" applyProtection="1">
      <alignment wrapText="1"/>
    </xf>
    <xf numFmtId="167" fontId="1" fillId="0" borderId="0" xfId="1" applyNumberFormat="1" applyFont="1" applyFill="1" applyBorder="1" applyAlignment="1" applyProtection="1">
      <alignment wrapText="1"/>
    </xf>
    <xf numFmtId="167" fontId="0" fillId="0" borderId="0" xfId="1" applyNumberFormat="1" applyFont="1" applyFill="1" applyBorder="1" applyAlignment="1" applyProtection="1">
      <alignment wrapText="1"/>
    </xf>
    <xf numFmtId="0" fontId="0" fillId="5" borderId="1" xfId="0" applyFont="1" applyFill="1" applyBorder="1" applyAlignment="1" applyProtection="1">
      <alignment horizontal="center" wrapText="1"/>
    </xf>
    <xf numFmtId="9" fontId="0" fillId="5" borderId="5" xfId="0" applyNumberFormat="1" applyFont="1" applyFill="1" applyBorder="1" applyAlignment="1" applyProtection="1">
      <alignment horizontal="center"/>
    </xf>
    <xf numFmtId="0" fontId="5" fillId="7" borderId="2" xfId="0" applyFont="1" applyFill="1" applyBorder="1" applyAlignment="1" applyProtection="1">
      <alignment horizontal="center" wrapText="1"/>
    </xf>
    <xf numFmtId="0" fontId="0" fillId="7" borderId="2" xfId="0" applyFont="1" applyFill="1" applyBorder="1" applyAlignment="1" applyProtection="1">
      <alignment horizontal="center" wrapText="1"/>
    </xf>
    <xf numFmtId="9" fontId="5" fillId="14" borderId="2" xfId="0" applyNumberFormat="1" applyFont="1" applyFill="1" applyBorder="1" applyAlignment="1" applyProtection="1">
      <alignment horizontal="center" wrapText="1"/>
    </xf>
    <xf numFmtId="0" fontId="0" fillId="3" borderId="1" xfId="0" applyFont="1" applyFill="1" applyBorder="1" applyAlignment="1" applyProtection="1">
      <alignment horizontal="center" wrapText="1"/>
    </xf>
    <xf numFmtId="9" fontId="0" fillId="3" borderId="2" xfId="0" applyNumberFormat="1" applyFont="1" applyFill="1" applyBorder="1" applyAlignment="1" applyProtection="1">
      <alignment horizontal="center"/>
    </xf>
    <xf numFmtId="0" fontId="0" fillId="8" borderId="16" xfId="0" applyFill="1" applyBorder="1" applyAlignment="1" applyProtection="1">
      <alignment horizontal="center" wrapText="1"/>
    </xf>
    <xf numFmtId="9" fontId="0" fillId="8" borderId="3" xfId="0" applyNumberFormat="1" applyFill="1" applyBorder="1" applyAlignment="1" applyProtection="1">
      <alignment horizontal="center"/>
    </xf>
    <xf numFmtId="0" fontId="0" fillId="7" borderId="3" xfId="0" applyFill="1" applyBorder="1" applyAlignment="1" applyProtection="1">
      <alignment horizontal="center" wrapText="1"/>
    </xf>
    <xf numFmtId="9" fontId="0" fillId="8" borderId="3" xfId="0" applyNumberFormat="1" applyFill="1" applyBorder="1" applyAlignment="1" applyProtection="1">
      <alignment horizontal="center" wrapText="1"/>
    </xf>
    <xf numFmtId="9" fontId="5" fillId="14" borderId="14" xfId="0" applyNumberFormat="1" applyFont="1" applyFill="1" applyBorder="1" applyAlignment="1" applyProtection="1">
      <alignment horizontal="center" wrapText="1"/>
    </xf>
    <xf numFmtId="0" fontId="0" fillId="11" borderId="16" xfId="0" applyFill="1" applyBorder="1" applyAlignment="1" applyProtection="1">
      <alignment horizontal="center" wrapText="1"/>
    </xf>
    <xf numFmtId="9" fontId="0" fillId="11" borderId="3" xfId="0" applyNumberFormat="1" applyFill="1" applyBorder="1" applyAlignment="1" applyProtection="1">
      <alignment horizontal="center"/>
    </xf>
    <xf numFmtId="9" fontId="0" fillId="11" borderId="3" xfId="0" applyNumberFormat="1" applyFill="1" applyBorder="1" applyAlignment="1" applyProtection="1">
      <alignment horizontal="center" wrapText="1"/>
    </xf>
    <xf numFmtId="0" fontId="7" fillId="0" borderId="0" xfId="0" applyFont="1" applyProtection="1"/>
    <xf numFmtId="0" fontId="0" fillId="7" borderId="13" xfId="0" applyFont="1" applyFill="1" applyBorder="1" applyAlignment="1" applyProtection="1">
      <alignment horizontal="center" wrapText="1"/>
    </xf>
    <xf numFmtId="0" fontId="0" fillId="3" borderId="0" xfId="0" applyFont="1" applyFill="1" applyBorder="1" applyAlignment="1" applyProtection="1">
      <alignment horizontal="center" wrapText="1"/>
    </xf>
    <xf numFmtId="9" fontId="5" fillId="14" borderId="10" xfId="0" applyNumberFormat="1" applyFont="1" applyFill="1" applyBorder="1" applyAlignment="1" applyProtection="1">
      <alignment horizontal="center" wrapText="1"/>
    </xf>
    <xf numFmtId="0" fontId="0" fillId="8" borderId="1" xfId="0" applyFill="1" applyBorder="1" applyAlignment="1" applyProtection="1">
      <alignment horizontal="center" wrapText="1"/>
    </xf>
    <xf numFmtId="9" fontId="0" fillId="8" borderId="1" xfId="0" applyNumberFormat="1" applyFill="1" applyBorder="1" applyAlignment="1" applyProtection="1">
      <alignment horizontal="center"/>
    </xf>
    <xf numFmtId="0" fontId="5" fillId="7" borderId="1" xfId="0" applyFont="1" applyFill="1" applyBorder="1" applyAlignment="1" applyProtection="1">
      <alignment horizontal="center" wrapText="1"/>
    </xf>
    <xf numFmtId="0" fontId="0" fillId="7" borderId="1" xfId="0" applyFill="1" applyBorder="1" applyAlignment="1" applyProtection="1">
      <alignment horizontal="center" wrapText="1"/>
    </xf>
    <xf numFmtId="9" fontId="5" fillId="14" borderId="1" xfId="0" applyNumberFormat="1" applyFont="1" applyFill="1" applyBorder="1" applyAlignment="1" applyProtection="1">
      <alignment horizontal="center" wrapText="1"/>
    </xf>
    <xf numFmtId="0" fontId="0" fillId="11" borderId="1" xfId="0" applyFill="1" applyBorder="1" applyAlignment="1" applyProtection="1">
      <alignment horizontal="center" wrapText="1"/>
    </xf>
    <xf numFmtId="9" fontId="0" fillId="11" borderId="1" xfId="0" applyNumberFormat="1" applyFill="1" applyBorder="1" applyAlignment="1" applyProtection="1">
      <alignment horizontal="center"/>
    </xf>
    <xf numFmtId="0" fontId="0" fillId="5" borderId="1" xfId="0" applyFont="1" applyFill="1" applyBorder="1" applyAlignment="1" applyProtection="1">
      <alignment horizontal="center"/>
    </xf>
    <xf numFmtId="0" fontId="0" fillId="7" borderId="2" xfId="0" applyFont="1" applyFill="1" applyBorder="1" applyAlignment="1" applyProtection="1">
      <alignment horizontal="center"/>
    </xf>
    <xf numFmtId="0" fontId="0" fillId="7" borderId="0" xfId="0" applyFont="1" applyFill="1" applyProtection="1"/>
    <xf numFmtId="0" fontId="0" fillId="14" borderId="2" xfId="0" applyFont="1" applyFill="1" applyBorder="1" applyAlignment="1" applyProtection="1">
      <alignment horizontal="center"/>
    </xf>
    <xf numFmtId="0" fontId="0" fillId="3" borderId="2" xfId="0" applyFont="1" applyFill="1" applyBorder="1" applyAlignment="1" applyProtection="1">
      <alignment horizontal="center"/>
    </xf>
    <xf numFmtId="0" fontId="5" fillId="3" borderId="2" xfId="0" applyFont="1" applyFill="1" applyBorder="1" applyAlignment="1" applyProtection="1">
      <alignment horizontal="center"/>
    </xf>
    <xf numFmtId="0" fontId="5" fillId="3" borderId="2" xfId="0" applyFont="1" applyFill="1" applyBorder="1" applyAlignment="1" applyProtection="1">
      <alignment horizontal="center" wrapText="1"/>
    </xf>
    <xf numFmtId="0" fontId="6" fillId="7" borderId="2" xfId="0" applyFont="1" applyFill="1" applyBorder="1" applyAlignment="1" applyProtection="1">
      <alignment horizontal="center"/>
    </xf>
    <xf numFmtId="0" fontId="0" fillId="14" borderId="2" xfId="0" applyFill="1" applyBorder="1" applyAlignment="1" applyProtection="1">
      <alignment horizontal="center"/>
    </xf>
    <xf numFmtId="0" fontId="0" fillId="8" borderId="15" xfId="0" applyFill="1" applyBorder="1" applyAlignment="1" applyProtection="1">
      <alignment horizontal="center"/>
    </xf>
    <xf numFmtId="0" fontId="5" fillId="8" borderId="17" xfId="0" applyFont="1" applyFill="1" applyBorder="1" applyAlignment="1" applyProtection="1">
      <alignment horizontal="center"/>
    </xf>
    <xf numFmtId="0" fontId="0" fillId="7" borderId="17" xfId="0" applyFont="1" applyFill="1" applyBorder="1" applyAlignment="1" applyProtection="1">
      <alignment horizontal="center"/>
    </xf>
    <xf numFmtId="0" fontId="5" fillId="8" borderId="17" xfId="0" applyFont="1" applyFill="1" applyBorder="1" applyAlignment="1" applyProtection="1">
      <alignment horizontal="center" wrapText="1"/>
    </xf>
    <xf numFmtId="0" fontId="0" fillId="7" borderId="17" xfId="0" applyFont="1" applyFill="1" applyBorder="1" applyProtection="1"/>
    <xf numFmtId="0" fontId="0" fillId="14" borderId="1" xfId="0" applyFont="1" applyFill="1" applyBorder="1" applyProtection="1"/>
    <xf numFmtId="0" fontId="0" fillId="11" borderId="15" xfId="0" applyFill="1" applyBorder="1" applyAlignment="1" applyProtection="1">
      <alignment horizontal="center"/>
    </xf>
    <xf numFmtId="0" fontId="5" fillId="11" borderId="17" xfId="0" applyFont="1" applyFill="1" applyBorder="1" applyAlignment="1" applyProtection="1">
      <alignment horizontal="center"/>
    </xf>
    <xf numFmtId="0" fontId="5" fillId="11" borderId="17" xfId="0" applyFont="1" applyFill="1" applyBorder="1" applyAlignment="1" applyProtection="1">
      <alignment horizontal="center" wrapText="1"/>
    </xf>
    <xf numFmtId="0" fontId="9" fillId="5" borderId="1" xfId="0" applyFont="1" applyFill="1" applyBorder="1" applyAlignment="1" applyProtection="1">
      <alignment horizontal="center"/>
    </xf>
    <xf numFmtId="0" fontId="0" fillId="5" borderId="6" xfId="0" applyFont="1" applyFill="1" applyBorder="1" applyAlignment="1" applyProtection="1">
      <alignment horizontal="center"/>
    </xf>
    <xf numFmtId="0" fontId="0" fillId="7" borderId="3" xfId="0" applyFont="1" applyFill="1" applyBorder="1" applyAlignment="1" applyProtection="1">
      <alignment horizontal="center"/>
    </xf>
    <xf numFmtId="0" fontId="0" fillId="5" borderId="3" xfId="0" applyFont="1" applyFill="1" applyBorder="1" applyAlignment="1" applyProtection="1">
      <alignment horizontal="center"/>
    </xf>
    <xf numFmtId="0" fontId="0" fillId="14" borderId="3" xfId="0" applyFont="1" applyFill="1" applyBorder="1" applyAlignment="1" applyProtection="1">
      <alignment horizontal="center"/>
    </xf>
    <xf numFmtId="0" fontId="9" fillId="3" borderId="3" xfId="0" applyFont="1" applyFill="1" applyBorder="1" applyAlignment="1" applyProtection="1">
      <alignment horizontal="center"/>
    </xf>
    <xf numFmtId="0" fontId="0" fillId="3" borderId="3" xfId="0" applyFont="1" applyFill="1" applyBorder="1" applyAlignment="1" applyProtection="1">
      <alignment horizontal="center"/>
    </xf>
    <xf numFmtId="0" fontId="9" fillId="7" borderId="3" xfId="0" applyFont="1" applyFill="1" applyBorder="1" applyAlignment="1" applyProtection="1">
      <alignment horizontal="center"/>
    </xf>
    <xf numFmtId="0" fontId="0" fillId="14" borderId="3" xfId="0" applyFill="1" applyBorder="1" applyAlignment="1" applyProtection="1">
      <alignment horizontal="center"/>
    </xf>
    <xf numFmtId="1" fontId="0" fillId="8" borderId="11" xfId="0" applyNumberFormat="1" applyFill="1" applyBorder="1" applyAlignment="1" applyProtection="1">
      <alignment horizontal="center"/>
    </xf>
    <xf numFmtId="1" fontId="0" fillId="8" borderId="1" xfId="0" applyNumberFormat="1" applyFill="1" applyBorder="1" applyAlignment="1" applyProtection="1">
      <alignment horizontal="center"/>
    </xf>
    <xf numFmtId="0" fontId="0" fillId="7" borderId="1" xfId="0" applyFill="1" applyBorder="1" applyAlignment="1" applyProtection="1">
      <alignment horizontal="center"/>
    </xf>
    <xf numFmtId="1" fontId="0" fillId="7" borderId="1" xfId="0" applyNumberFormat="1" applyFill="1" applyBorder="1" applyAlignment="1" applyProtection="1">
      <alignment horizontal="center"/>
    </xf>
    <xf numFmtId="0" fontId="0" fillId="7" borderId="1" xfId="0" applyFill="1" applyBorder="1" applyProtection="1"/>
    <xf numFmtId="0" fontId="0" fillId="14" borderId="1" xfId="0" applyFill="1" applyBorder="1" applyProtection="1"/>
    <xf numFmtId="1" fontId="0" fillId="11" borderId="11" xfId="0" applyNumberFormat="1" applyFill="1" applyBorder="1" applyAlignment="1" applyProtection="1">
      <alignment horizontal="center"/>
    </xf>
    <xf numFmtId="1" fontId="0" fillId="11" borderId="1" xfId="0" applyNumberFormat="1" applyFill="1" applyBorder="1" applyAlignment="1" applyProtection="1">
      <alignment horizontal="center"/>
    </xf>
    <xf numFmtId="0" fontId="9" fillId="0" borderId="0" xfId="0" applyFont="1" applyProtection="1"/>
    <xf numFmtId="0" fontId="8" fillId="0" borderId="0" xfId="0" applyFont="1" applyProtection="1"/>
    <xf numFmtId="0" fontId="1" fillId="0" borderId="12" xfId="0" applyFont="1" applyBorder="1" applyAlignment="1" applyProtection="1">
      <alignment wrapText="1"/>
    </xf>
    <xf numFmtId="0" fontId="0" fillId="0" borderId="1" xfId="0" applyFont="1" applyBorder="1" applyAlignment="1">
      <alignment wrapText="1"/>
    </xf>
    <xf numFmtId="173" fontId="0" fillId="5" borderId="5" xfId="0" applyNumberFormat="1" applyFont="1" applyFill="1" applyBorder="1" applyAlignment="1" applyProtection="1">
      <alignment horizontal="center"/>
    </xf>
    <xf numFmtId="173" fontId="0" fillId="5" borderId="6" xfId="0" applyNumberFormat="1" applyFont="1" applyFill="1" applyBorder="1" applyAlignment="1" applyProtection="1">
      <alignment horizontal="center"/>
    </xf>
    <xf numFmtId="0" fontId="0" fillId="0" borderId="0" xfId="0" applyFill="1" applyProtection="1"/>
    <xf numFmtId="0" fontId="15" fillId="0" borderId="0" xfId="0" applyFont="1"/>
    <xf numFmtId="0" fontId="16" fillId="0" borderId="0" xfId="0" applyFont="1"/>
    <xf numFmtId="0" fontId="8" fillId="0" borderId="0" xfId="0" applyFont="1" applyFill="1" applyProtection="1"/>
    <xf numFmtId="9" fontId="0" fillId="5" borderId="5" xfId="0" applyNumberFormat="1" applyFont="1" applyFill="1" applyBorder="1" applyAlignment="1" applyProtection="1">
      <alignment horizontal="center" wrapText="1"/>
    </xf>
    <xf numFmtId="9" fontId="0" fillId="3" borderId="3" xfId="0" applyNumberFormat="1" applyFont="1" applyFill="1" applyBorder="1" applyAlignment="1" applyProtection="1">
      <alignment horizontal="center"/>
    </xf>
    <xf numFmtId="0" fontId="0" fillId="3" borderId="2" xfId="0" applyFont="1" applyFill="1" applyBorder="1" applyAlignment="1" applyProtection="1">
      <alignment horizontal="center" wrapText="1"/>
    </xf>
    <xf numFmtId="0" fontId="0" fillId="8" borderId="2" xfId="0" applyFont="1" applyFill="1" applyBorder="1" applyAlignment="1" applyProtection="1">
      <alignment horizontal="center" wrapText="1"/>
    </xf>
    <xf numFmtId="0" fontId="0" fillId="11" borderId="2" xfId="0" applyFont="1" applyFill="1" applyBorder="1" applyAlignment="1" applyProtection="1">
      <alignment horizontal="center" wrapText="1"/>
    </xf>
    <xf numFmtId="0" fontId="0" fillId="8" borderId="2" xfId="0" applyFont="1" applyFill="1" applyBorder="1" applyAlignment="1" applyProtection="1">
      <alignment horizontal="center"/>
    </xf>
    <xf numFmtId="0" fontId="0" fillId="11" borderId="2" xfId="0" applyFont="1" applyFill="1" applyBorder="1" applyAlignment="1" applyProtection="1">
      <alignment horizontal="center"/>
    </xf>
    <xf numFmtId="1" fontId="5" fillId="18" borderId="1" xfId="1" applyNumberFormat="1" applyFont="1" applyFill="1" applyBorder="1" applyAlignment="1" applyProtection="1">
      <protection locked="0"/>
    </xf>
    <xf numFmtId="3" fontId="0" fillId="3" borderId="1" xfId="0" applyNumberFormat="1" applyFont="1" applyFill="1" applyBorder="1"/>
    <xf numFmtId="0" fontId="0" fillId="3" borderId="1" xfId="0" applyFont="1" applyFill="1" applyBorder="1"/>
    <xf numFmtId="37" fontId="5" fillId="3" borderId="1" xfId="1" applyNumberFormat="1" applyFont="1" applyFill="1" applyBorder="1" applyAlignment="1" applyProtection="1"/>
    <xf numFmtId="173" fontId="5" fillId="3" borderId="1" xfId="1" applyNumberFormat="1" applyFont="1" applyFill="1" applyBorder="1" applyAlignment="1" applyProtection="1"/>
    <xf numFmtId="173" fontId="2" fillId="3" borderId="1" xfId="1" applyNumberFormat="1" applyFont="1" applyFill="1" applyBorder="1" applyAlignment="1" applyProtection="1"/>
    <xf numFmtId="0" fontId="0" fillId="3" borderId="1" xfId="0" applyFont="1" applyFill="1" applyBorder="1" applyProtection="1">
      <protection locked="0"/>
    </xf>
    <xf numFmtId="173" fontId="0" fillId="3" borderId="1" xfId="0" applyNumberFormat="1" applyFont="1" applyFill="1" applyBorder="1"/>
    <xf numFmtId="173" fontId="0" fillId="3" borderId="1" xfId="0" applyNumberFormat="1" applyFill="1" applyBorder="1"/>
    <xf numFmtId="2" fontId="6" fillId="0" borderId="0" xfId="0" applyNumberFormat="1" applyFont="1" applyBorder="1" applyProtection="1">
      <protection locked="0"/>
    </xf>
    <xf numFmtId="2" fontId="6" fillId="0" borderId="8" xfId="0" applyNumberFormat="1" applyFont="1" applyBorder="1" applyProtection="1">
      <protection locked="0"/>
    </xf>
    <xf numFmtId="4" fontId="6" fillId="0" borderId="0" xfId="0" applyNumberFormat="1" applyFont="1" applyBorder="1" applyProtection="1">
      <protection locked="0"/>
    </xf>
    <xf numFmtId="4" fontId="17" fillId="3" borderId="17" xfId="0" applyNumberFormat="1" applyFont="1" applyFill="1" applyBorder="1" applyAlignment="1" applyProtection="1">
      <alignment vertical="center" wrapText="1"/>
      <protection locked="0"/>
    </xf>
    <xf numFmtId="2" fontId="17" fillId="3" borderId="1" xfId="0" applyNumberFormat="1" applyFont="1" applyFill="1" applyBorder="1" applyAlignment="1" applyProtection="1">
      <alignment vertical="center" wrapText="1"/>
      <protection locked="0"/>
    </xf>
    <xf numFmtId="4" fontId="6" fillId="0" borderId="8" xfId="0" applyNumberFormat="1" applyFont="1" applyBorder="1" applyProtection="1">
      <protection locked="0"/>
    </xf>
    <xf numFmtId="10" fontId="5" fillId="19" borderId="1" xfId="0" applyNumberFormat="1" applyFont="1" applyFill="1" applyBorder="1" applyProtection="1"/>
    <xf numFmtId="173" fontId="5" fillId="20" borderId="1" xfId="0" applyNumberFormat="1" applyFont="1" applyFill="1" applyBorder="1" applyProtection="1"/>
    <xf numFmtId="173" fontId="5" fillId="19" borderId="1" xfId="1" applyNumberFormat="1" applyFont="1" applyFill="1" applyBorder="1" applyAlignment="1" applyProtection="1"/>
    <xf numFmtId="173" fontId="2" fillId="19" borderId="1" xfId="1" applyNumberFormat="1" applyFont="1" applyFill="1" applyBorder="1" applyAlignment="1" applyProtection="1"/>
    <xf numFmtId="37" fontId="7" fillId="3" borderId="1" xfId="1" applyNumberFormat="1" applyFont="1" applyFill="1" applyBorder="1" applyAlignment="1" applyProtection="1"/>
    <xf numFmtId="171" fontId="5" fillId="21" borderId="1" xfId="1" applyNumberFormat="1" applyFont="1" applyFill="1" applyBorder="1" applyAlignment="1" applyProtection="1">
      <alignment horizontal="right"/>
      <protection locked="0"/>
    </xf>
    <xf numFmtId="171" fontId="5" fillId="21" borderId="1" xfId="1" applyNumberFormat="1" applyFont="1" applyFill="1" applyBorder="1" applyAlignment="1" applyProtection="1">
      <protection locked="0"/>
    </xf>
    <xf numFmtId="173" fontId="0" fillId="3" borderId="1" xfId="1" applyNumberFormat="1" applyFont="1" applyFill="1" applyBorder="1" applyAlignment="1" applyProtection="1"/>
    <xf numFmtId="173" fontId="0" fillId="3" borderId="1" xfId="0" applyNumberFormat="1" applyFont="1" applyFill="1" applyBorder="1" applyProtection="1"/>
    <xf numFmtId="3" fontId="0" fillId="2" borderId="1" xfId="0" applyNumberFormat="1" applyFont="1" applyFill="1" applyBorder="1"/>
    <xf numFmtId="0" fontId="0" fillId="2" borderId="1" xfId="0" applyFont="1" applyFill="1" applyBorder="1"/>
    <xf numFmtId="0" fontId="0" fillId="19" borderId="2" xfId="0" applyFont="1" applyFill="1" applyBorder="1" applyAlignment="1" applyProtection="1">
      <alignment horizontal="center" wrapText="1"/>
    </xf>
    <xf numFmtId="0" fontId="0" fillId="22" borderId="2" xfId="0" applyFont="1" applyFill="1" applyBorder="1" applyAlignment="1" applyProtection="1">
      <alignment horizontal="center" wrapText="1"/>
    </xf>
    <xf numFmtId="0" fontId="0" fillId="0" borderId="1" xfId="0" applyFont="1" applyBorder="1" applyAlignment="1">
      <alignment wrapText="1"/>
    </xf>
    <xf numFmtId="0" fontId="0" fillId="0" borderId="1" xfId="0" applyFont="1" applyBorder="1" applyAlignment="1">
      <alignment wrapText="1"/>
    </xf>
    <xf numFmtId="0" fontId="0" fillId="0" borderId="1" xfId="0" applyFont="1" applyBorder="1" applyAlignment="1">
      <alignment wrapText="1"/>
    </xf>
    <xf numFmtId="174" fontId="0" fillId="0" borderId="8" xfId="0" applyNumberFormat="1" applyFont="1" applyBorder="1" applyProtection="1">
      <protection locked="0"/>
    </xf>
    <xf numFmtId="0" fontId="1" fillId="0" borderId="0" xfId="0" applyFont="1"/>
    <xf numFmtId="0" fontId="18" fillId="0" borderId="0" xfId="0" applyFont="1" applyProtection="1">
      <protection locked="0"/>
    </xf>
    <xf numFmtId="0" fontId="12" fillId="0" borderId="0" xfId="0" applyFont="1"/>
    <xf numFmtId="0" fontId="13" fillId="0" borderId="0" xfId="0" applyFont="1"/>
    <xf numFmtId="0" fontId="0" fillId="0" borderId="4" xfId="0" applyFont="1" applyBorder="1" applyAlignment="1" applyProtection="1">
      <alignment wrapText="1"/>
    </xf>
    <xf numFmtId="0" fontId="0" fillId="0" borderId="9" xfId="0" applyFont="1" applyBorder="1" applyAlignment="1" applyProtection="1">
      <alignment wrapText="1"/>
    </xf>
    <xf numFmtId="0" fontId="0" fillId="0" borderId="7" xfId="0" applyFont="1" applyBorder="1" applyAlignment="1" applyProtection="1">
      <alignment wrapText="1"/>
    </xf>
    <xf numFmtId="0" fontId="7" fillId="0" borderId="8" xfId="0" applyFont="1" applyFill="1" applyBorder="1" applyAlignment="1" applyProtection="1"/>
    <xf numFmtId="0" fontId="0" fillId="0" borderId="8" xfId="0" applyFont="1" applyFill="1" applyBorder="1" applyAlignment="1" applyProtection="1"/>
    <xf numFmtId="0" fontId="0" fillId="0" borderId="8" xfId="0" applyFont="1" applyBorder="1" applyAlignment="1" applyProtection="1">
      <alignment vertical="center" wrapText="1"/>
    </xf>
    <xf numFmtId="0" fontId="0" fillId="0" borderId="9" xfId="0" applyFont="1" applyBorder="1" applyAlignment="1" applyProtection="1">
      <alignment vertical="center" wrapText="1"/>
    </xf>
    <xf numFmtId="0" fontId="7" fillId="0" borderId="8" xfId="0" applyFont="1" applyBorder="1" applyAlignment="1" applyProtection="1"/>
    <xf numFmtId="0" fontId="0" fillId="0" borderId="8" xfId="0" applyFont="1" applyBorder="1" applyAlignment="1" applyProtection="1"/>
    <xf numFmtId="0" fontId="7" fillId="0" borderId="8" xfId="0" applyFont="1" applyBorder="1" applyAlignment="1" applyProtection="1">
      <alignment wrapText="1"/>
    </xf>
    <xf numFmtId="0" fontId="0" fillId="0" borderId="8" xfId="0" applyFont="1" applyBorder="1" applyAlignment="1" applyProtection="1">
      <alignment wrapText="1"/>
    </xf>
    <xf numFmtId="0" fontId="5" fillId="0" borderId="4" xfId="0" applyFont="1" applyBorder="1" applyAlignment="1" applyProtection="1">
      <alignment vertical="center" wrapText="1"/>
    </xf>
    <xf numFmtId="0" fontId="5" fillId="0" borderId="9" xfId="0" applyFont="1" applyBorder="1" applyAlignment="1" applyProtection="1">
      <alignment vertical="center" wrapText="1"/>
    </xf>
    <xf numFmtId="0" fontId="3" fillId="0" borderId="0" xfId="0" applyFont="1" applyAlignment="1" applyProtection="1">
      <alignment wrapText="1"/>
      <protection locked="0"/>
    </xf>
    <xf numFmtId="0" fontId="0" fillId="0" borderId="0" xfId="0" applyAlignment="1">
      <alignment wrapText="1"/>
    </xf>
    <xf numFmtId="0" fontId="7" fillId="0" borderId="9" xfId="0" applyFont="1" applyBorder="1" applyAlignment="1" applyProtection="1">
      <alignment horizontal="left" wrapText="1"/>
    </xf>
    <xf numFmtId="0" fontId="1" fillId="0" borderId="0" xfId="0" applyFont="1" applyAlignment="1" applyProtection="1">
      <alignment wrapText="1"/>
    </xf>
    <xf numFmtId="172" fontId="1" fillId="0" borderId="0" xfId="0" applyNumberFormat="1" applyFont="1" applyAlignment="1" applyProtection="1"/>
    <xf numFmtId="0" fontId="1" fillId="0" borderId="0" xfId="0" applyFont="1" applyAlignment="1" applyProtection="1"/>
    <xf numFmtId="0" fontId="1" fillId="0" borderId="12" xfId="0" applyFont="1" applyBorder="1" applyAlignment="1" applyProtection="1">
      <alignment wrapText="1"/>
    </xf>
    <xf numFmtId="0" fontId="5" fillId="0" borderId="8" xfId="0" applyFont="1" applyBorder="1" applyAlignment="1" applyProtection="1">
      <alignment wrapText="1"/>
    </xf>
    <xf numFmtId="0" fontId="12" fillId="0" borderId="0" xfId="0" applyFont="1" applyAlignment="1" applyProtection="1"/>
    <xf numFmtId="0" fontId="13" fillId="0" borderId="0" xfId="0" applyFont="1" applyAlignment="1" applyProtection="1"/>
    <xf numFmtId="0" fontId="5" fillId="0" borderId="9" xfId="0" applyFont="1" applyBorder="1" applyAlignment="1" applyProtection="1">
      <alignment horizontal="left" vertical="center" wrapText="1"/>
    </xf>
    <xf numFmtId="167" fontId="5" fillId="2" borderId="1" xfId="1" applyNumberFormat="1" applyFont="1" applyFill="1" applyBorder="1" applyAlignment="1" applyProtection="1">
      <alignment wrapText="1"/>
      <protection locked="0"/>
    </xf>
    <xf numFmtId="0" fontId="0" fillId="0" borderId="1" xfId="0" applyFont="1" applyBorder="1" applyAlignment="1">
      <alignment wrapText="1"/>
    </xf>
    <xf numFmtId="0" fontId="0" fillId="2" borderId="1" xfId="0" applyFont="1" applyFill="1" applyBorder="1" applyAlignment="1" applyProtection="1">
      <alignment horizontal="center" wrapText="1"/>
    </xf>
    <xf numFmtId="0" fontId="0" fillId="2" borderId="1" xfId="0" applyFont="1" applyFill="1" applyBorder="1" applyAlignment="1" applyProtection="1"/>
    <xf numFmtId="0" fontId="0" fillId="0" borderId="4" xfId="0" applyFont="1" applyBorder="1" applyAlignment="1" applyProtection="1"/>
    <xf numFmtId="0" fontId="0" fillId="0" borderId="9" xfId="0" applyFont="1" applyBorder="1" applyAlignment="1" applyProtection="1"/>
    <xf numFmtId="0" fontId="0" fillId="0" borderId="7" xfId="0" applyFont="1" applyBorder="1" applyAlignment="1" applyProtection="1"/>
    <xf numFmtId="0" fontId="7" fillId="0" borderId="0" xfId="0" applyFont="1" applyBorder="1" applyAlignment="1" applyProtection="1">
      <alignment wrapText="1"/>
    </xf>
    <xf numFmtId="0" fontId="0" fillId="0" borderId="0" xfId="0" applyFont="1" applyBorder="1" applyAlignment="1" applyProtection="1">
      <alignment wrapText="1"/>
    </xf>
    <xf numFmtId="0" fontId="0" fillId="0" borderId="0" xfId="0" applyFont="1" applyBorder="1" applyAlignment="1" applyProtection="1">
      <alignment vertical="center" wrapText="1"/>
    </xf>
    <xf numFmtId="0" fontId="1" fillId="0" borderId="0" xfId="0" applyFont="1" applyAlignment="1" applyProtection="1">
      <protection locked="0"/>
    </xf>
    <xf numFmtId="0" fontId="1" fillId="0" borderId="0" xfId="0" applyFont="1" applyAlignment="1"/>
    <xf numFmtId="0" fontId="12" fillId="0" borderId="0" xfId="0" applyFont="1" applyFill="1" applyAlignment="1" applyProtection="1"/>
    <xf numFmtId="0" fontId="13" fillId="0" borderId="0" xfId="0" applyFont="1" applyFill="1" applyAlignment="1" applyProtection="1"/>
    <xf numFmtId="0" fontId="0" fillId="0" borderId="0" xfId="0" applyFill="1" applyAlignment="1" applyProtection="1"/>
    <xf numFmtId="0" fontId="1" fillId="0" borderId="0" xfId="0" applyFont="1" applyFill="1" applyAlignment="1" applyProtection="1"/>
    <xf numFmtId="0" fontId="0" fillId="0" borderId="0" xfId="0" applyFont="1" applyFill="1" applyAlignment="1" applyProtection="1"/>
    <xf numFmtId="0" fontId="0" fillId="0" borderId="8" xfId="0" applyBorder="1" applyAlignment="1" applyProtection="1">
      <alignment vertical="center" wrapText="1"/>
    </xf>
    <xf numFmtId="0" fontId="0" fillId="0" borderId="12" xfId="0" applyFont="1" applyBorder="1" applyAlignment="1" applyProtection="1">
      <alignment vertical="center" wrapText="1"/>
    </xf>
    <xf numFmtId="0" fontId="7" fillId="0" borderId="12" xfId="0" applyFont="1" applyBorder="1" applyAlignment="1" applyProtection="1">
      <alignment wrapText="1"/>
    </xf>
    <xf numFmtId="0" fontId="0" fillId="0" borderId="12" xfId="0" applyFont="1" applyBorder="1" applyAlignment="1" applyProtection="1">
      <alignment wrapText="1"/>
    </xf>
    <xf numFmtId="0" fontId="0" fillId="0" borderId="0" xfId="0" applyAlignment="1" applyProtection="1"/>
    <xf numFmtId="0" fontId="0" fillId="0" borderId="0" xfId="0" applyFont="1" applyAlignment="1" applyProtection="1"/>
    <xf numFmtId="172" fontId="1" fillId="0" borderId="0" xfId="0" applyNumberFormat="1" applyFont="1" applyAlignment="1" applyProtection="1">
      <protection locked="0"/>
    </xf>
    <xf numFmtId="0" fontId="12" fillId="0" borderId="18" xfId="0" applyFont="1" applyBorder="1" applyAlignment="1" applyProtection="1">
      <alignment horizontal="left"/>
      <protection locked="0"/>
    </xf>
    <xf numFmtId="0" fontId="12" fillId="0" borderId="22" xfId="0" applyFont="1" applyBorder="1" applyAlignment="1" applyProtection="1">
      <alignment horizontal="left"/>
      <protection locked="0"/>
    </xf>
    <xf numFmtId="0" fontId="12" fillId="0" borderId="19" xfId="0" applyFont="1" applyBorder="1" applyAlignment="1" applyProtection="1">
      <alignment horizontal="left"/>
      <protection locked="0"/>
    </xf>
    <xf numFmtId="0" fontId="7" fillId="0" borderId="9" xfId="0" applyFont="1" applyBorder="1" applyAlignment="1" applyProtection="1">
      <alignment wrapText="1"/>
    </xf>
    <xf numFmtId="172" fontId="1" fillId="23" borderId="18" xfId="0" applyNumberFormat="1" applyFont="1" applyFill="1" applyBorder="1" applyAlignment="1" applyProtection="1"/>
    <xf numFmtId="172" fontId="1" fillId="23" borderId="19" xfId="0" applyNumberFormat="1" applyFont="1" applyFill="1" applyBorder="1" applyAlignment="1" applyProtection="1"/>
    <xf numFmtId="172" fontId="1" fillId="3" borderId="20" xfId="0" applyNumberFormat="1" applyFont="1" applyFill="1" applyBorder="1" applyAlignment="1" applyProtection="1">
      <protection locked="0"/>
    </xf>
    <xf numFmtId="0" fontId="1" fillId="3" borderId="21" xfId="0" applyFont="1" applyFill="1" applyBorder="1" applyAlignment="1" applyProtection="1">
      <protection locked="0"/>
    </xf>
    <xf numFmtId="0" fontId="1" fillId="0" borderId="0" xfId="0" applyFont="1" applyAlignment="1">
      <alignment wrapText="1"/>
    </xf>
    <xf numFmtId="172" fontId="1" fillId="8" borderId="18" xfId="0" applyNumberFormat="1" applyFont="1" applyFill="1" applyBorder="1" applyAlignment="1"/>
    <xf numFmtId="172" fontId="1" fillId="8" borderId="19" xfId="0" applyNumberFormat="1" applyFont="1" applyFill="1" applyBorder="1" applyAlignment="1"/>
    <xf numFmtId="172" fontId="1" fillId="11" borderId="18" xfId="0" applyNumberFormat="1" applyFont="1" applyFill="1" applyBorder="1" applyAlignment="1" applyProtection="1">
      <protection locked="0"/>
    </xf>
    <xf numFmtId="0" fontId="1" fillId="11" borderId="19" xfId="0" applyFont="1" applyFill="1" applyBorder="1" applyAlignment="1" applyProtection="1">
      <protection locked="0"/>
    </xf>
    <xf numFmtId="172" fontId="1" fillId="0" borderId="0" xfId="0" applyNumberFormat="1" applyFont="1" applyAlignment="1"/>
    <xf numFmtId="0" fontId="1" fillId="0" borderId="18" xfId="0" applyFont="1" applyBorder="1" applyAlignment="1" applyProtection="1">
      <alignment horizontal="left"/>
      <protection locked="0"/>
    </xf>
    <xf numFmtId="0" fontId="1" fillId="0" borderId="22" xfId="0" applyFont="1" applyBorder="1" applyAlignment="1" applyProtection="1">
      <alignment horizontal="left"/>
      <protection locked="0"/>
    </xf>
    <xf numFmtId="0" fontId="1" fillId="0" borderId="19" xfId="0" applyFont="1" applyBorder="1" applyAlignment="1" applyProtection="1">
      <alignment horizontal="left"/>
      <protection locked="0"/>
    </xf>
  </cellXfs>
  <cellStyles count="2">
    <cellStyle name="Standard" xfId="0" builtinId="0"/>
    <cellStyle name="Währung" xfId="1" builtinId="4"/>
  </cellStyles>
  <dxfs count="0"/>
  <tableStyles count="0" defaultTableStyle="TableStyleMedium9" defaultPivotStyle="PivotStyleLight16"/>
  <colors>
    <mruColors>
      <color rgb="FFFFFF99"/>
      <color rgb="FFFFFFCC"/>
      <color rgb="FFFFF0C1"/>
      <color rgb="FFFFCC99"/>
      <color rgb="FF99FFCC"/>
      <color rgb="FFFFFF66"/>
      <color rgb="FFCCFFCC"/>
      <color rgb="FF00FFCC"/>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AV80"/>
  <sheetViews>
    <sheetView topLeftCell="A22" zoomScale="80" zoomScaleNormal="80" zoomScaleSheetLayoutView="90" workbookViewId="0">
      <selection activeCell="K77" sqref="K77"/>
    </sheetView>
  </sheetViews>
  <sheetFormatPr baseColWidth="10" defaultRowHeight="14.4" x14ac:dyDescent="0.3"/>
  <cols>
    <col min="1" max="1" width="4.44140625" customWidth="1"/>
    <col min="2" max="2" width="8.6640625" customWidth="1"/>
    <col min="3" max="3" width="6.33203125" customWidth="1"/>
    <col min="4" max="4" width="11.5546875" customWidth="1"/>
    <col min="5" max="5" width="10.6640625" customWidth="1"/>
    <col min="6" max="6" width="8.6640625" customWidth="1"/>
    <col min="7" max="7" width="11.33203125" customWidth="1"/>
    <col min="8" max="8" width="12.33203125" customWidth="1"/>
    <col min="9" max="9" width="9.33203125" customWidth="1"/>
    <col min="10" max="10" width="8.33203125" customWidth="1"/>
    <col min="11" max="11" width="8.6640625" customWidth="1"/>
    <col min="12" max="12" width="9.33203125" customWidth="1"/>
    <col min="13" max="14" width="8.6640625" customWidth="1"/>
    <col min="15" max="15" width="9.88671875" customWidth="1"/>
    <col min="16" max="16" width="8.6640625" style="1" customWidth="1"/>
    <col min="17" max="18" width="8.6640625" customWidth="1"/>
    <col min="19" max="19" width="8.6640625" style="1" customWidth="1"/>
    <col min="20" max="20" width="9.44140625" customWidth="1"/>
    <col min="21" max="21" width="8.6640625" customWidth="1"/>
    <col min="22" max="22" width="8.6640625" style="1" customWidth="1"/>
    <col min="23" max="23" width="9.33203125" customWidth="1"/>
    <col min="24" max="24" width="8.6640625" customWidth="1"/>
    <col min="25" max="25" width="8.6640625" style="1" customWidth="1"/>
    <col min="26" max="26" width="8.6640625" customWidth="1"/>
    <col min="27" max="27" width="8.6640625" style="1" customWidth="1"/>
    <col min="28" max="28" width="7.44140625" customWidth="1"/>
    <col min="29" max="30" width="8.6640625" customWidth="1"/>
    <col min="31" max="31" width="9.5546875" customWidth="1"/>
    <col min="32" max="32" width="8.6640625" customWidth="1"/>
    <col min="33" max="33" width="6.88671875" customWidth="1"/>
    <col min="34" max="34" width="9.88671875" customWidth="1"/>
    <col min="35" max="35" width="7.6640625" customWidth="1"/>
    <col min="36" max="36" width="7.33203125" customWidth="1"/>
    <col min="37" max="37" width="9" customWidth="1"/>
    <col min="38" max="38" width="9.33203125" customWidth="1"/>
    <col min="39" max="39" width="7.5546875" customWidth="1"/>
    <col min="40" max="40" width="8.109375" customWidth="1"/>
    <col min="41" max="41" width="7.5546875" customWidth="1"/>
    <col min="42" max="42" width="8.5546875" customWidth="1"/>
    <col min="43" max="43" width="8.6640625" customWidth="1"/>
    <col min="44" max="44" width="7.88671875" customWidth="1"/>
    <col min="45" max="45" width="8.88671875" customWidth="1"/>
    <col min="46" max="46" width="8.109375" customWidth="1"/>
    <col min="48" max="48" width="8.6640625" customWidth="1"/>
  </cols>
  <sheetData>
    <row r="1" spans="1:34" ht="15.6" x14ac:dyDescent="0.3">
      <c r="A1" s="93">
        <v>1</v>
      </c>
      <c r="B1" s="254" t="s">
        <v>45</v>
      </c>
      <c r="C1" s="255"/>
      <c r="D1" s="255"/>
      <c r="E1" s="255"/>
      <c r="F1" s="255"/>
      <c r="G1" s="255"/>
      <c r="H1" s="255"/>
      <c r="I1" s="255"/>
      <c r="J1" s="255"/>
      <c r="K1" s="256"/>
      <c r="L1" s="256"/>
      <c r="M1" s="256"/>
      <c r="N1" s="27"/>
      <c r="O1" s="27"/>
      <c r="P1" s="28"/>
      <c r="Q1" s="28"/>
      <c r="R1" s="28"/>
      <c r="S1" s="28"/>
      <c r="T1" s="28"/>
      <c r="U1" s="28"/>
      <c r="V1" s="28"/>
      <c r="W1" s="28"/>
      <c r="X1" s="27"/>
      <c r="Y1" s="29"/>
      <c r="Z1" s="3"/>
      <c r="AA1" s="3"/>
      <c r="AB1" s="3"/>
      <c r="AC1" s="3"/>
      <c r="AD1" s="3"/>
      <c r="AE1" s="3"/>
      <c r="AF1" s="3"/>
      <c r="AG1" s="3"/>
      <c r="AH1" s="1"/>
    </row>
    <row r="2" spans="1:34" x14ac:dyDescent="0.3">
      <c r="A2" s="93">
        <v>2</v>
      </c>
      <c r="B2" s="257" t="s">
        <v>30</v>
      </c>
      <c r="C2" s="258"/>
      <c r="D2" s="258"/>
      <c r="E2" s="256"/>
      <c r="F2" s="256"/>
      <c r="G2" s="256"/>
      <c r="H2" s="256"/>
      <c r="I2" s="256"/>
      <c r="J2" s="256"/>
      <c r="K2" s="256"/>
      <c r="L2" s="174"/>
      <c r="M2" s="174"/>
      <c r="N2" s="27"/>
      <c r="O2" s="27"/>
      <c r="P2" s="50"/>
      <c r="Q2" s="28"/>
      <c r="R2" s="28"/>
      <c r="S2" s="28"/>
      <c r="T2" s="28"/>
      <c r="U2" s="28"/>
      <c r="V2" s="28"/>
      <c r="W2" s="28"/>
      <c r="X2" s="27"/>
      <c r="Y2" s="29"/>
      <c r="Z2" s="3"/>
      <c r="AA2" s="3"/>
      <c r="AB2" s="3"/>
      <c r="AC2" s="3"/>
      <c r="AD2" s="3"/>
      <c r="AE2" s="3"/>
      <c r="AF2" s="3"/>
      <c r="AG2" s="3"/>
      <c r="AH2" s="1"/>
    </row>
    <row r="3" spans="1:34" x14ac:dyDescent="0.3">
      <c r="A3" s="93">
        <v>3</v>
      </c>
      <c r="B3" s="165"/>
      <c r="C3" s="165"/>
      <c r="D3" s="166"/>
      <c r="E3" s="166"/>
      <c r="F3" s="166"/>
      <c r="G3" s="166"/>
      <c r="H3" s="166"/>
      <c r="I3" s="166"/>
      <c r="J3" s="166"/>
      <c r="K3" s="166"/>
      <c r="L3" s="166"/>
      <c r="M3" s="166"/>
      <c r="N3" s="27"/>
      <c r="O3" s="27"/>
      <c r="P3" s="28"/>
      <c r="Q3" s="28"/>
      <c r="R3" s="28"/>
      <c r="S3" s="28"/>
      <c r="T3" s="28"/>
      <c r="U3" s="28"/>
      <c r="V3" s="28"/>
      <c r="W3" s="28"/>
      <c r="X3" s="27"/>
      <c r="Y3" s="29"/>
      <c r="Z3" s="3"/>
      <c r="AA3" s="3"/>
      <c r="AB3" s="3"/>
      <c r="AC3" s="3"/>
      <c r="AD3" s="3"/>
      <c r="AE3" s="3"/>
      <c r="AF3" s="3"/>
      <c r="AG3" s="3"/>
      <c r="AH3" s="1"/>
    </row>
    <row r="4" spans="1:34" x14ac:dyDescent="0.3">
      <c r="A4">
        <v>4</v>
      </c>
      <c r="B4" s="67"/>
      <c r="C4" s="67"/>
      <c r="D4" s="54"/>
      <c r="E4" s="54"/>
      <c r="F4" s="54"/>
      <c r="G4" s="54"/>
      <c r="H4" s="54"/>
      <c r="I4" s="54"/>
      <c r="J4" s="252" t="s">
        <v>32</v>
      </c>
      <c r="K4" s="253"/>
      <c r="L4" s="253"/>
      <c r="M4" s="54"/>
      <c r="N4" s="54"/>
      <c r="O4" s="54"/>
      <c r="P4" s="2"/>
      <c r="Q4" s="2"/>
      <c r="R4" s="2"/>
      <c r="S4" s="2"/>
      <c r="T4" s="2"/>
      <c r="U4" s="2"/>
      <c r="V4" s="2"/>
      <c r="W4" s="2"/>
      <c r="X4" s="54"/>
      <c r="Y4" s="3"/>
      <c r="Z4" s="3"/>
      <c r="AA4" s="3"/>
      <c r="AB4" s="3"/>
      <c r="AC4" s="3"/>
      <c r="AD4" s="3"/>
      <c r="AE4" s="3"/>
      <c r="AF4" s="3"/>
      <c r="AG4" s="3"/>
      <c r="AH4" s="1"/>
    </row>
    <row r="5" spans="1:34" ht="28.35" customHeight="1" x14ac:dyDescent="0.3">
      <c r="A5" s="93">
        <v>5</v>
      </c>
      <c r="B5" s="249" t="s">
        <v>24</v>
      </c>
      <c r="C5" s="250"/>
      <c r="D5" s="250"/>
      <c r="E5" s="250"/>
      <c r="F5" s="250"/>
      <c r="G5" s="250"/>
      <c r="H5" s="68">
        <v>14</v>
      </c>
      <c r="I5" s="69"/>
      <c r="J5" s="251" t="s">
        <v>31</v>
      </c>
      <c r="K5" s="251"/>
      <c r="L5" s="251"/>
      <c r="M5" s="251"/>
      <c r="N5" s="251"/>
      <c r="O5" s="251"/>
      <c r="P5" s="251"/>
      <c r="Q5" s="251"/>
      <c r="R5" s="251"/>
      <c r="S5" s="251"/>
      <c r="T5" s="251"/>
      <c r="U5" s="251"/>
      <c r="V5" s="251"/>
      <c r="W5" s="251"/>
      <c r="X5" s="251"/>
      <c r="Y5" s="251"/>
      <c r="Z5" s="3"/>
      <c r="AA5" s="3"/>
      <c r="AB5" s="3"/>
      <c r="AC5" s="3"/>
      <c r="AD5" s="3"/>
      <c r="AE5" s="3"/>
      <c r="AF5" s="3"/>
      <c r="AG5" s="3"/>
      <c r="AH5" s="1"/>
    </row>
    <row r="6" spans="1:34" ht="27.45" customHeight="1" x14ac:dyDescent="0.3">
      <c r="A6" s="93">
        <v>6</v>
      </c>
      <c r="B6" s="227" t="s">
        <v>25</v>
      </c>
      <c r="C6" s="228"/>
      <c r="D6" s="228"/>
      <c r="E6" s="228"/>
      <c r="F6" s="228"/>
      <c r="G6" s="228"/>
      <c r="H6" s="70">
        <v>19</v>
      </c>
      <c r="I6" s="71"/>
      <c r="J6" s="223"/>
      <c r="K6" s="223"/>
      <c r="L6" s="223"/>
      <c r="M6" s="223"/>
      <c r="N6" s="223"/>
      <c r="O6" s="223"/>
      <c r="P6" s="223"/>
      <c r="Q6" s="223"/>
      <c r="R6" s="223"/>
      <c r="S6" s="223"/>
      <c r="T6" s="223"/>
      <c r="U6" s="223"/>
      <c r="V6" s="223"/>
      <c r="W6" s="223"/>
      <c r="X6" s="223"/>
      <c r="Y6" s="223"/>
      <c r="Z6" s="3"/>
      <c r="AA6" s="3"/>
      <c r="AB6" s="3"/>
      <c r="AC6" s="3"/>
      <c r="AD6" s="3"/>
      <c r="AE6" s="3"/>
      <c r="AF6" s="3"/>
      <c r="AG6" s="3"/>
      <c r="AH6" s="1"/>
    </row>
    <row r="7" spans="1:34" ht="28.35" customHeight="1" x14ac:dyDescent="0.3">
      <c r="A7" s="93">
        <v>7</v>
      </c>
      <c r="B7" s="261" t="s">
        <v>26</v>
      </c>
      <c r="C7" s="262"/>
      <c r="D7" s="262"/>
      <c r="E7" s="262"/>
      <c r="F7" s="262"/>
      <c r="G7" s="262"/>
      <c r="H7" s="72">
        <v>1500</v>
      </c>
      <c r="I7" s="69"/>
      <c r="J7" s="251" t="s">
        <v>47</v>
      </c>
      <c r="K7" s="251"/>
      <c r="L7" s="251"/>
      <c r="M7" s="251"/>
      <c r="N7" s="251"/>
      <c r="O7" s="251"/>
      <c r="P7" s="251"/>
      <c r="Q7" s="251"/>
      <c r="R7" s="251"/>
      <c r="S7" s="251"/>
      <c r="T7" s="251"/>
      <c r="U7" s="250"/>
      <c r="V7" s="250"/>
      <c r="W7" s="250"/>
      <c r="X7" s="250"/>
      <c r="Y7" s="250"/>
      <c r="Z7" s="3"/>
      <c r="AA7" s="3"/>
      <c r="AB7" s="3"/>
      <c r="AC7" s="3"/>
      <c r="AD7" s="3"/>
      <c r="AE7" s="3"/>
      <c r="AF7" s="3"/>
      <c r="AG7" s="3"/>
      <c r="AH7" s="1"/>
    </row>
    <row r="8" spans="1:34" ht="19.5" customHeight="1" x14ac:dyDescent="0.3">
      <c r="A8" s="93">
        <v>8</v>
      </c>
      <c r="B8" s="249" t="s">
        <v>27</v>
      </c>
      <c r="C8" s="250"/>
      <c r="D8" s="250"/>
      <c r="E8" s="250"/>
      <c r="F8" s="250"/>
      <c r="G8" s="250"/>
      <c r="H8" s="73">
        <v>1600</v>
      </c>
      <c r="I8" s="69"/>
      <c r="J8" s="251"/>
      <c r="K8" s="251"/>
      <c r="L8" s="251"/>
      <c r="M8" s="251"/>
      <c r="N8" s="251"/>
      <c r="O8" s="251"/>
      <c r="P8" s="251"/>
      <c r="Q8" s="251"/>
      <c r="R8" s="251"/>
      <c r="S8" s="251"/>
      <c r="T8" s="251"/>
      <c r="U8" s="250"/>
      <c r="V8" s="250"/>
      <c r="W8" s="250"/>
      <c r="X8" s="250"/>
      <c r="Y8" s="250"/>
      <c r="Z8" s="3"/>
      <c r="AA8" s="3"/>
      <c r="AB8" s="3"/>
      <c r="AC8" s="3"/>
      <c r="AD8" s="3"/>
      <c r="AE8" s="3"/>
      <c r="AF8" s="3"/>
      <c r="AG8" s="3"/>
      <c r="AH8" s="1"/>
    </row>
    <row r="9" spans="1:34" ht="21" customHeight="1" x14ac:dyDescent="0.3">
      <c r="A9" s="93">
        <v>9</v>
      </c>
      <c r="B9" s="249" t="s">
        <v>28</v>
      </c>
      <c r="C9" s="250"/>
      <c r="D9" s="250"/>
      <c r="E9" s="250"/>
      <c r="F9" s="250"/>
      <c r="G9" s="250"/>
      <c r="H9" s="73">
        <v>1700</v>
      </c>
      <c r="I9" s="69"/>
      <c r="J9" s="251"/>
      <c r="K9" s="251"/>
      <c r="L9" s="251"/>
      <c r="M9" s="251"/>
      <c r="N9" s="251"/>
      <c r="O9" s="251"/>
      <c r="P9" s="251"/>
      <c r="Q9" s="251"/>
      <c r="R9" s="251"/>
      <c r="S9" s="251"/>
      <c r="T9" s="251"/>
      <c r="U9" s="250"/>
      <c r="V9" s="250"/>
      <c r="W9" s="250"/>
      <c r="X9" s="250"/>
      <c r="Y9" s="250"/>
      <c r="Z9" s="3"/>
      <c r="AA9" s="3"/>
      <c r="AB9" s="3"/>
      <c r="AC9" s="3"/>
      <c r="AD9" s="3"/>
      <c r="AE9" s="3"/>
      <c r="AF9" s="3"/>
      <c r="AG9" s="3"/>
      <c r="AH9" s="1"/>
    </row>
    <row r="10" spans="1:34" ht="20.25" customHeight="1" x14ac:dyDescent="0.3">
      <c r="A10" s="93">
        <v>10</v>
      </c>
      <c r="B10" s="249" t="s">
        <v>29</v>
      </c>
      <c r="C10" s="250"/>
      <c r="D10" s="250"/>
      <c r="E10" s="250"/>
      <c r="F10" s="250"/>
      <c r="G10" s="250"/>
      <c r="H10" s="73">
        <v>1800</v>
      </c>
      <c r="I10" s="69"/>
      <c r="J10" s="251"/>
      <c r="K10" s="251"/>
      <c r="L10" s="251"/>
      <c r="M10" s="251"/>
      <c r="N10" s="251"/>
      <c r="O10" s="251"/>
      <c r="P10" s="251"/>
      <c r="Q10" s="251"/>
      <c r="R10" s="251"/>
      <c r="S10" s="251"/>
      <c r="T10" s="251"/>
      <c r="U10" s="250"/>
      <c r="V10" s="250"/>
      <c r="W10" s="250"/>
      <c r="X10" s="250"/>
      <c r="Y10" s="250"/>
      <c r="Z10" s="3"/>
      <c r="AA10" s="3"/>
      <c r="AB10" s="3"/>
      <c r="AC10" s="3"/>
      <c r="AD10" s="3"/>
      <c r="AE10" s="3"/>
      <c r="AF10" s="3"/>
      <c r="AG10" s="3"/>
      <c r="AH10" s="1"/>
    </row>
    <row r="11" spans="1:34" ht="35.4" customHeight="1" x14ac:dyDescent="0.3">
      <c r="A11" s="93">
        <v>11</v>
      </c>
      <c r="B11" s="227" t="s">
        <v>46</v>
      </c>
      <c r="C11" s="228"/>
      <c r="D11" s="228"/>
      <c r="E11" s="228"/>
      <c r="F11" s="228"/>
      <c r="G11" s="228"/>
      <c r="H11" s="74"/>
      <c r="I11" s="71"/>
      <c r="J11" s="223" t="s">
        <v>48</v>
      </c>
      <c r="K11" s="259"/>
      <c r="L11" s="259"/>
      <c r="M11" s="259"/>
      <c r="N11" s="259"/>
      <c r="O11" s="259"/>
      <c r="P11" s="259"/>
      <c r="Q11" s="259"/>
      <c r="R11" s="259"/>
      <c r="S11" s="259"/>
      <c r="T11" s="259"/>
      <c r="U11" s="259"/>
      <c r="V11" s="259"/>
      <c r="W11" s="259"/>
      <c r="X11" s="259"/>
      <c r="Y11" s="259"/>
      <c r="Z11" s="3"/>
      <c r="AA11" s="3"/>
      <c r="AB11" s="3"/>
      <c r="AC11" s="3"/>
      <c r="AD11" s="3"/>
      <c r="AE11" s="3"/>
      <c r="AF11" s="3"/>
      <c r="AG11" s="3"/>
      <c r="AH11" s="1"/>
    </row>
    <row r="12" spans="1:34" ht="46.35" customHeight="1" x14ac:dyDescent="0.3">
      <c r="A12" s="93">
        <v>12</v>
      </c>
      <c r="B12" s="225" t="s">
        <v>33</v>
      </c>
      <c r="C12" s="226"/>
      <c r="D12" s="226"/>
      <c r="E12" s="226"/>
      <c r="F12" s="226"/>
      <c r="G12" s="226"/>
      <c r="H12" s="74">
        <v>100</v>
      </c>
      <c r="I12" s="71"/>
      <c r="J12" s="224" t="s">
        <v>67</v>
      </c>
      <c r="K12" s="224"/>
      <c r="L12" s="224"/>
      <c r="M12" s="224"/>
      <c r="N12" s="224"/>
      <c r="O12" s="224"/>
      <c r="P12" s="224"/>
      <c r="Q12" s="224"/>
      <c r="R12" s="224"/>
      <c r="S12" s="224"/>
      <c r="T12" s="224"/>
      <c r="U12" s="224"/>
      <c r="V12" s="224"/>
      <c r="W12" s="224"/>
      <c r="X12" s="224"/>
      <c r="Y12" s="224"/>
      <c r="Z12" s="3"/>
      <c r="AA12" s="3"/>
      <c r="AB12" s="3"/>
      <c r="AC12" s="3"/>
      <c r="AD12" s="3"/>
      <c r="AE12" s="3"/>
      <c r="AF12" s="3"/>
      <c r="AG12" s="3"/>
      <c r="AH12" s="1"/>
    </row>
    <row r="13" spans="1:34" ht="69" customHeight="1" x14ac:dyDescent="0.3">
      <c r="A13" s="93">
        <v>13</v>
      </c>
      <c r="B13" s="225" t="s">
        <v>43</v>
      </c>
      <c r="C13" s="226"/>
      <c r="D13" s="226"/>
      <c r="E13" s="226"/>
      <c r="F13" s="226"/>
      <c r="G13" s="226"/>
      <c r="H13" s="74">
        <v>6000</v>
      </c>
      <c r="I13" s="71"/>
      <c r="J13" s="224" t="s">
        <v>89</v>
      </c>
      <c r="K13" s="224"/>
      <c r="L13" s="224"/>
      <c r="M13" s="224"/>
      <c r="N13" s="224"/>
      <c r="O13" s="224"/>
      <c r="P13" s="224"/>
      <c r="Q13" s="224"/>
      <c r="R13" s="224"/>
      <c r="S13" s="224"/>
      <c r="T13" s="224"/>
      <c r="U13" s="224"/>
      <c r="V13" s="224"/>
      <c r="W13" s="224"/>
      <c r="X13" s="224"/>
      <c r="Y13" s="224"/>
      <c r="Z13" s="3"/>
      <c r="AA13" s="3"/>
      <c r="AB13" s="3"/>
      <c r="AC13" s="3"/>
      <c r="AD13" s="3"/>
      <c r="AE13" s="3"/>
      <c r="AF13" s="3"/>
      <c r="AG13" s="3"/>
      <c r="AH13" s="1"/>
    </row>
    <row r="14" spans="1:34" ht="28.35" customHeight="1" x14ac:dyDescent="0.3">
      <c r="A14" s="93">
        <v>14</v>
      </c>
      <c r="B14" s="227" t="s">
        <v>38</v>
      </c>
      <c r="C14" s="228"/>
      <c r="D14" s="228"/>
      <c r="E14" s="228"/>
      <c r="F14" s="228"/>
      <c r="G14" s="228"/>
      <c r="H14" s="74">
        <v>300</v>
      </c>
      <c r="I14" s="71"/>
      <c r="J14" s="260" t="s">
        <v>50</v>
      </c>
      <c r="K14" s="260"/>
      <c r="L14" s="260"/>
      <c r="M14" s="260"/>
      <c r="N14" s="260"/>
      <c r="O14" s="260"/>
      <c r="P14" s="260"/>
      <c r="Q14" s="260"/>
      <c r="R14" s="260"/>
      <c r="S14" s="260"/>
      <c r="T14" s="260"/>
      <c r="U14" s="260"/>
      <c r="V14" s="260"/>
      <c r="W14" s="260"/>
      <c r="X14" s="260"/>
      <c r="Y14" s="260"/>
      <c r="Z14" s="3"/>
      <c r="AA14" s="3"/>
      <c r="AB14" s="3"/>
      <c r="AC14" s="3"/>
      <c r="AD14" s="3"/>
      <c r="AE14" s="3"/>
      <c r="AF14" s="3"/>
      <c r="AG14" s="3"/>
      <c r="AH14" s="1"/>
    </row>
    <row r="15" spans="1:34" ht="28.35" customHeight="1" x14ac:dyDescent="0.3">
      <c r="A15" s="93">
        <v>15</v>
      </c>
      <c r="B15" s="227" t="s">
        <v>39</v>
      </c>
      <c r="C15" s="228"/>
      <c r="D15" s="228"/>
      <c r="E15" s="228"/>
      <c r="F15" s="228"/>
      <c r="G15" s="228"/>
      <c r="H15" s="74">
        <v>330</v>
      </c>
      <c r="I15" s="71"/>
      <c r="J15" s="259"/>
      <c r="K15" s="259"/>
      <c r="L15" s="259"/>
      <c r="M15" s="259"/>
      <c r="N15" s="259"/>
      <c r="O15" s="259"/>
      <c r="P15" s="259"/>
      <c r="Q15" s="259"/>
      <c r="R15" s="259"/>
      <c r="S15" s="259"/>
      <c r="T15" s="259"/>
      <c r="U15" s="259"/>
      <c r="V15" s="259"/>
      <c r="W15" s="259"/>
      <c r="X15" s="259"/>
      <c r="Y15" s="259"/>
      <c r="Z15" s="3"/>
      <c r="AA15" s="3"/>
      <c r="AB15" s="3"/>
      <c r="AC15" s="3"/>
      <c r="AD15" s="3"/>
      <c r="AE15" s="3"/>
      <c r="AF15" s="3"/>
      <c r="AG15" s="3"/>
      <c r="AH15" s="1"/>
    </row>
    <row r="16" spans="1:34" ht="85.2" customHeight="1" x14ac:dyDescent="0.3">
      <c r="A16" s="93">
        <v>16</v>
      </c>
      <c r="B16" s="227" t="s">
        <v>40</v>
      </c>
      <c r="C16" s="228"/>
      <c r="D16" s="228"/>
      <c r="E16" s="228"/>
      <c r="F16" s="228"/>
      <c r="G16" s="228"/>
      <c r="H16" s="75">
        <v>359.73</v>
      </c>
      <c r="I16" s="76">
        <v>379.68</v>
      </c>
      <c r="J16" s="229" t="s">
        <v>51</v>
      </c>
      <c r="K16" s="230"/>
      <c r="L16" s="230"/>
      <c r="M16" s="230"/>
      <c r="N16" s="230"/>
      <c r="O16" s="230"/>
      <c r="P16" s="230"/>
      <c r="Q16" s="230"/>
      <c r="R16" s="230"/>
      <c r="S16" s="230"/>
      <c r="T16" s="230"/>
      <c r="U16" s="230"/>
      <c r="V16" s="230"/>
      <c r="W16" s="230"/>
      <c r="X16" s="230"/>
      <c r="Y16" s="230"/>
      <c r="Z16" s="3"/>
      <c r="AA16" s="3"/>
      <c r="AB16" s="3"/>
      <c r="AC16" s="3"/>
      <c r="AD16" s="3"/>
      <c r="AE16" s="3"/>
      <c r="AF16" s="3"/>
      <c r="AG16" s="3"/>
      <c r="AH16" s="1"/>
    </row>
    <row r="17" spans="1:48" ht="79.5" customHeight="1" x14ac:dyDescent="0.3">
      <c r="A17" s="93">
        <v>17</v>
      </c>
      <c r="B17" s="227" t="s">
        <v>44</v>
      </c>
      <c r="C17" s="227"/>
      <c r="D17" s="238"/>
      <c r="E17" s="238"/>
      <c r="F17" s="238"/>
      <c r="G17" s="238"/>
      <c r="H17" s="77">
        <v>0.13</v>
      </c>
      <c r="I17" s="71"/>
      <c r="J17" s="230" t="s">
        <v>42</v>
      </c>
      <c r="K17" s="224"/>
      <c r="L17" s="224"/>
      <c r="M17" s="224"/>
      <c r="N17" s="224"/>
      <c r="O17" s="224"/>
      <c r="P17" s="224"/>
      <c r="Q17" s="224"/>
      <c r="R17" s="224"/>
      <c r="S17" s="224"/>
      <c r="T17" s="224"/>
      <c r="U17" s="224"/>
      <c r="V17" s="224"/>
      <c r="W17" s="224"/>
      <c r="X17" s="224"/>
      <c r="Y17" s="224"/>
      <c r="Z17" s="3"/>
      <c r="AA17" s="3"/>
      <c r="AB17" s="3"/>
      <c r="AC17" s="3"/>
      <c r="AD17" s="3"/>
      <c r="AE17" s="3"/>
      <c r="AF17" s="3"/>
      <c r="AG17" s="3"/>
      <c r="AH17" s="1"/>
    </row>
    <row r="18" spans="1:48" ht="68.099999999999994" customHeight="1" x14ac:dyDescent="0.3">
      <c r="A18" s="96">
        <v>18</v>
      </c>
      <c r="B18" s="233" t="s">
        <v>41</v>
      </c>
      <c r="C18" s="233"/>
      <c r="D18" s="233"/>
      <c r="E18" s="233"/>
      <c r="F18" s="233"/>
      <c r="G18" s="233"/>
      <c r="H18" s="78">
        <v>0.1</v>
      </c>
      <c r="I18" s="71"/>
      <c r="J18" s="241" t="s">
        <v>76</v>
      </c>
      <c r="K18" s="241"/>
      <c r="L18" s="241"/>
      <c r="M18" s="241"/>
      <c r="N18" s="241"/>
      <c r="O18" s="241"/>
      <c r="P18" s="241"/>
      <c r="Q18" s="241"/>
      <c r="R18" s="241"/>
      <c r="S18" s="241"/>
      <c r="T18" s="241"/>
      <c r="U18" s="241"/>
      <c r="V18" s="241"/>
      <c r="W18" s="241"/>
      <c r="X18" s="241"/>
      <c r="Y18" s="241"/>
      <c r="Z18" s="3"/>
      <c r="AA18" s="3"/>
      <c r="AB18" s="3"/>
      <c r="AC18" s="3"/>
      <c r="AD18" s="3"/>
      <c r="AE18" s="3"/>
      <c r="AF18" s="3"/>
      <c r="AG18" s="3"/>
      <c r="AH18" s="1"/>
    </row>
    <row r="19" spans="1:48" ht="56.25" customHeight="1" x14ac:dyDescent="0.3">
      <c r="A19" s="93">
        <v>19</v>
      </c>
      <c r="B19" s="227" t="s">
        <v>17</v>
      </c>
      <c r="C19" s="227"/>
      <c r="D19" s="228"/>
      <c r="E19" s="228"/>
      <c r="F19" s="228"/>
      <c r="G19" s="228"/>
      <c r="H19" s="79">
        <v>6</v>
      </c>
      <c r="I19" s="71"/>
      <c r="J19" s="224" t="s">
        <v>52</v>
      </c>
      <c r="K19" s="224"/>
      <c r="L19" s="224"/>
      <c r="M19" s="224"/>
      <c r="N19" s="224"/>
      <c r="O19" s="224"/>
      <c r="P19" s="224"/>
      <c r="Q19" s="224"/>
      <c r="R19" s="224"/>
      <c r="S19" s="224"/>
      <c r="T19" s="224"/>
      <c r="U19" s="224"/>
      <c r="V19" s="224"/>
      <c r="W19" s="224"/>
      <c r="X19" s="224"/>
      <c r="Y19" s="224"/>
      <c r="Z19" s="3"/>
      <c r="AA19" s="3"/>
      <c r="AB19" s="3"/>
      <c r="AC19" s="3"/>
      <c r="AD19" s="3"/>
      <c r="AE19" s="3"/>
      <c r="AF19" s="3"/>
      <c r="AG19" s="3"/>
      <c r="AH19" s="1"/>
    </row>
    <row r="20" spans="1:48" ht="58.5" customHeight="1" x14ac:dyDescent="0.3">
      <c r="A20" s="93">
        <v>20</v>
      </c>
      <c r="B20" s="227" t="s">
        <v>18</v>
      </c>
      <c r="C20" s="227"/>
      <c r="D20" s="228"/>
      <c r="E20" s="228"/>
      <c r="F20" s="228"/>
      <c r="G20" s="228"/>
      <c r="H20" s="79">
        <v>9</v>
      </c>
      <c r="I20" s="71"/>
      <c r="J20" s="224" t="s">
        <v>81</v>
      </c>
      <c r="K20" s="224"/>
      <c r="L20" s="224"/>
      <c r="M20" s="224"/>
      <c r="N20" s="224"/>
      <c r="O20" s="224"/>
      <c r="P20" s="224"/>
      <c r="Q20" s="224"/>
      <c r="R20" s="224"/>
      <c r="S20" s="224"/>
      <c r="T20" s="224"/>
      <c r="U20" s="224"/>
      <c r="V20" s="224"/>
      <c r="W20" s="224"/>
      <c r="X20" s="224"/>
      <c r="Y20" s="224"/>
      <c r="Z20" s="3"/>
      <c r="AA20" s="3"/>
      <c r="AB20" s="3"/>
      <c r="AC20" s="3"/>
      <c r="AD20" s="3"/>
      <c r="AE20" s="3"/>
      <c r="AF20" s="3"/>
      <c r="AG20" s="3"/>
      <c r="AH20" s="1"/>
    </row>
    <row r="21" spans="1:48" ht="43.2" customHeight="1" x14ac:dyDescent="0.3">
      <c r="A21" s="93">
        <v>21</v>
      </c>
      <c r="B21" s="227" t="s">
        <v>93</v>
      </c>
      <c r="C21" s="227"/>
      <c r="D21" s="228"/>
      <c r="E21" s="228"/>
      <c r="F21" s="228"/>
      <c r="G21" s="228"/>
      <c r="H21" s="80">
        <v>9</v>
      </c>
      <c r="I21" s="71"/>
      <c r="J21" s="223" t="s">
        <v>74</v>
      </c>
      <c r="K21" s="223"/>
      <c r="L21" s="223"/>
      <c r="M21" s="223"/>
      <c r="N21" s="223"/>
      <c r="O21" s="223"/>
      <c r="P21" s="223"/>
      <c r="Q21" s="223"/>
      <c r="R21" s="223"/>
      <c r="S21" s="223"/>
      <c r="T21" s="223"/>
      <c r="U21" s="223"/>
      <c r="V21" s="223"/>
      <c r="W21" s="223"/>
      <c r="X21" s="223"/>
      <c r="Y21" s="223"/>
      <c r="Z21" s="3"/>
      <c r="AA21" s="231"/>
      <c r="AB21" s="232"/>
      <c r="AC21" s="232"/>
      <c r="AD21" s="232"/>
      <c r="AE21" s="232"/>
      <c r="AF21" s="232"/>
      <c r="AG21" s="5"/>
      <c r="AH21" s="1"/>
    </row>
    <row r="22" spans="1:48" ht="27.45" customHeight="1" x14ac:dyDescent="0.3">
      <c r="A22" s="93">
        <v>22</v>
      </c>
      <c r="B22" s="249" t="s">
        <v>54</v>
      </c>
      <c r="C22" s="250"/>
      <c r="D22" s="250"/>
      <c r="E22" s="250"/>
      <c r="F22" s="250"/>
      <c r="G22" s="250"/>
      <c r="H22" s="81">
        <v>0.1</v>
      </c>
      <c r="I22" s="69"/>
      <c r="J22" s="251" t="s">
        <v>56</v>
      </c>
      <c r="K22" s="251"/>
      <c r="L22" s="251"/>
      <c r="M22" s="251"/>
      <c r="N22" s="251"/>
      <c r="O22" s="251"/>
      <c r="P22" s="251"/>
      <c r="Q22" s="251"/>
      <c r="R22" s="251"/>
      <c r="S22" s="251"/>
      <c r="T22" s="251"/>
      <c r="U22" s="251"/>
      <c r="V22" s="251"/>
      <c r="W22" s="251"/>
      <c r="X22" s="251"/>
      <c r="Y22" s="251"/>
      <c r="Z22" s="3"/>
      <c r="AA22" s="3"/>
      <c r="AB22" s="3"/>
      <c r="AC22" s="3"/>
      <c r="AD22" s="3"/>
      <c r="AE22" s="3"/>
      <c r="AF22" s="3"/>
      <c r="AG22" s="3"/>
      <c r="AH22" s="1"/>
    </row>
    <row r="23" spans="1:48" ht="33" customHeight="1" x14ac:dyDescent="0.3">
      <c r="A23" s="93">
        <v>23</v>
      </c>
      <c r="B23" s="227" t="s">
        <v>55</v>
      </c>
      <c r="C23" s="228"/>
      <c r="D23" s="228"/>
      <c r="E23" s="228"/>
      <c r="F23" s="228"/>
      <c r="G23" s="228"/>
      <c r="H23" s="82">
        <v>0.2</v>
      </c>
      <c r="I23" s="71"/>
      <c r="J23" s="223"/>
      <c r="K23" s="223"/>
      <c r="L23" s="223"/>
      <c r="M23" s="223"/>
      <c r="N23" s="223"/>
      <c r="O23" s="223"/>
      <c r="P23" s="223"/>
      <c r="Q23" s="223"/>
      <c r="R23" s="223"/>
      <c r="S23" s="223"/>
      <c r="T23" s="223"/>
      <c r="U23" s="223"/>
      <c r="V23" s="223"/>
      <c r="W23" s="223"/>
      <c r="X23" s="223"/>
      <c r="Y23" s="223"/>
      <c r="Z23" s="3"/>
      <c r="AA23" s="3"/>
      <c r="AB23" s="3"/>
      <c r="AC23" s="3"/>
      <c r="AD23" s="3"/>
      <c r="AE23" s="3"/>
      <c r="AF23" s="3"/>
      <c r="AG23" s="3"/>
      <c r="AH23" s="1"/>
    </row>
    <row r="24" spans="1:48" ht="16.2" x14ac:dyDescent="0.35">
      <c r="A24" s="93">
        <v>24</v>
      </c>
      <c r="B24" s="239"/>
      <c r="C24" s="240"/>
      <c r="D24" s="240"/>
      <c r="E24" s="240"/>
      <c r="F24" s="240"/>
      <c r="G24" s="240"/>
      <c r="H24" s="240"/>
      <c r="I24" s="240"/>
      <c r="J24" s="240"/>
      <c r="K24" s="86"/>
      <c r="L24" s="86"/>
      <c r="M24" s="86"/>
      <c r="N24" s="86"/>
      <c r="O24" s="86"/>
      <c r="P24" s="97"/>
      <c r="Q24" s="97"/>
      <c r="R24" s="97"/>
      <c r="S24" s="97"/>
      <c r="T24" s="97"/>
      <c r="U24" s="97"/>
      <c r="V24" s="97"/>
      <c r="W24" s="97"/>
      <c r="X24" s="86"/>
      <c r="Y24" s="98"/>
      <c r="Z24" s="98"/>
      <c r="AA24" s="98"/>
      <c r="AB24" s="98"/>
      <c r="AC24" s="98"/>
      <c r="AD24" s="98"/>
      <c r="AE24" s="98"/>
      <c r="AF24" s="98"/>
      <c r="AG24" s="98"/>
      <c r="AH24" s="93"/>
      <c r="AI24" s="93"/>
      <c r="AJ24" s="93"/>
      <c r="AK24" s="93"/>
      <c r="AL24" s="93"/>
      <c r="AM24" s="93"/>
      <c r="AN24" s="93"/>
      <c r="AO24" s="93"/>
      <c r="AP24" s="93"/>
      <c r="AQ24" s="93"/>
      <c r="AR24" s="93"/>
      <c r="AS24" s="93"/>
      <c r="AT24" s="93"/>
      <c r="AU24" s="93"/>
      <c r="AV24" s="93"/>
    </row>
    <row r="25" spans="1:48" ht="28.95" x14ac:dyDescent="0.3">
      <c r="A25" s="93">
        <v>25</v>
      </c>
      <c r="B25" s="221" t="s">
        <v>2</v>
      </c>
      <c r="C25" s="221"/>
      <c r="D25" s="222"/>
      <c r="E25" s="95" t="s">
        <v>3</v>
      </c>
      <c r="F25" s="97"/>
      <c r="G25" s="99"/>
      <c r="H25" s="100"/>
      <c r="I25" s="101"/>
      <c r="J25" s="100"/>
      <c r="K25" s="100"/>
      <c r="L25" s="101"/>
      <c r="M25" s="100"/>
      <c r="N25" s="100"/>
      <c r="O25" s="100"/>
      <c r="P25" s="95" t="s">
        <v>4</v>
      </c>
      <c r="Q25" s="97"/>
      <c r="R25" s="101"/>
      <c r="S25" s="101"/>
      <c r="T25" s="101"/>
      <c r="U25" s="101"/>
      <c r="V25" s="101"/>
      <c r="W25" s="101"/>
      <c r="X25" s="101"/>
      <c r="Y25" s="100"/>
      <c r="Z25" s="93"/>
      <c r="AA25" s="102" t="s">
        <v>5</v>
      </c>
      <c r="AB25" s="103"/>
      <c r="AC25" s="103"/>
      <c r="AD25" s="103"/>
      <c r="AE25" s="103"/>
      <c r="AF25" s="103"/>
      <c r="AG25" s="103"/>
      <c r="AH25" s="103"/>
      <c r="AI25" s="93"/>
      <c r="AJ25" s="93"/>
      <c r="AK25" s="93"/>
      <c r="AL25" s="102" t="s">
        <v>20</v>
      </c>
      <c r="AM25" s="93"/>
      <c r="AN25" s="93"/>
      <c r="AO25" s="93"/>
      <c r="AP25" s="93"/>
      <c r="AQ25" s="93"/>
      <c r="AR25" s="93"/>
      <c r="AS25" s="93"/>
      <c r="AT25" s="93"/>
      <c r="AU25" s="93"/>
      <c r="AV25" s="93"/>
    </row>
    <row r="26" spans="1:48" ht="149.69999999999999" customHeight="1" x14ac:dyDescent="0.3">
      <c r="A26" s="93">
        <v>26</v>
      </c>
      <c r="B26" s="246"/>
      <c r="C26" s="247"/>
      <c r="D26" s="248"/>
      <c r="E26" s="104" t="s">
        <v>8</v>
      </c>
      <c r="F26" s="105">
        <v>1</v>
      </c>
      <c r="G26" s="106" t="s">
        <v>37</v>
      </c>
      <c r="H26" s="107" t="s">
        <v>9</v>
      </c>
      <c r="I26" s="56" t="s">
        <v>21</v>
      </c>
      <c r="J26" s="106" t="s">
        <v>37</v>
      </c>
      <c r="K26" s="107" t="s">
        <v>9</v>
      </c>
      <c r="L26" s="56" t="s">
        <v>22</v>
      </c>
      <c r="M26" s="106" t="s">
        <v>37</v>
      </c>
      <c r="N26" s="107" t="s">
        <v>9</v>
      </c>
      <c r="O26" s="108" t="s">
        <v>10</v>
      </c>
      <c r="P26" s="109" t="s">
        <v>8</v>
      </c>
      <c r="Q26" s="110">
        <v>1</v>
      </c>
      <c r="R26" s="106" t="s">
        <v>37</v>
      </c>
      <c r="S26" s="107" t="s">
        <v>9</v>
      </c>
      <c r="T26" s="57" t="s">
        <v>21</v>
      </c>
      <c r="U26" s="106" t="s">
        <v>37</v>
      </c>
      <c r="V26" s="107" t="s">
        <v>9</v>
      </c>
      <c r="W26" s="57" t="s">
        <v>22</v>
      </c>
      <c r="X26" s="106" t="s">
        <v>37</v>
      </c>
      <c r="Y26" s="107" t="s">
        <v>9</v>
      </c>
      <c r="Z26" s="108" t="s">
        <v>10</v>
      </c>
      <c r="AA26" s="111" t="s">
        <v>8</v>
      </c>
      <c r="AB26" s="112">
        <v>1</v>
      </c>
      <c r="AC26" s="106" t="s">
        <v>37</v>
      </c>
      <c r="AD26" s="113" t="s">
        <v>9</v>
      </c>
      <c r="AE26" s="114" t="s">
        <v>21</v>
      </c>
      <c r="AF26" s="106" t="s">
        <v>37</v>
      </c>
      <c r="AG26" s="113" t="s">
        <v>9</v>
      </c>
      <c r="AH26" s="114" t="s">
        <v>22</v>
      </c>
      <c r="AI26" s="106" t="s">
        <v>37</v>
      </c>
      <c r="AJ26" s="113" t="s">
        <v>9</v>
      </c>
      <c r="AK26" s="115" t="s">
        <v>10</v>
      </c>
      <c r="AL26" s="116" t="s">
        <v>8</v>
      </c>
      <c r="AM26" s="117">
        <v>1</v>
      </c>
      <c r="AN26" s="106" t="s">
        <v>37</v>
      </c>
      <c r="AO26" s="113" t="s">
        <v>9</v>
      </c>
      <c r="AP26" s="118" t="s">
        <v>21</v>
      </c>
      <c r="AQ26" s="106" t="s">
        <v>37</v>
      </c>
      <c r="AR26" s="113" t="s">
        <v>9</v>
      </c>
      <c r="AS26" s="118" t="s">
        <v>22</v>
      </c>
      <c r="AT26" s="106" t="s">
        <v>37</v>
      </c>
      <c r="AU26" s="113" t="s">
        <v>9</v>
      </c>
      <c r="AV26" s="115" t="s">
        <v>10</v>
      </c>
    </row>
    <row r="27" spans="1:48" ht="44.7" customHeight="1" x14ac:dyDescent="0.3">
      <c r="A27" s="93">
        <v>27</v>
      </c>
      <c r="B27" s="218" t="s">
        <v>23</v>
      </c>
      <c r="C27" s="219"/>
      <c r="D27" s="220"/>
      <c r="E27" s="104"/>
      <c r="F27" s="105"/>
      <c r="G27" s="106"/>
      <c r="H27" s="107"/>
      <c r="I27" s="56">
        <f>H22</f>
        <v>0.1</v>
      </c>
      <c r="J27" s="106"/>
      <c r="K27" s="107"/>
      <c r="L27" s="56">
        <f>H23</f>
        <v>0.2</v>
      </c>
      <c r="M27" s="106"/>
      <c r="N27" s="120"/>
      <c r="O27" s="108"/>
      <c r="P27" s="121"/>
      <c r="Q27" s="110"/>
      <c r="R27" s="106"/>
      <c r="S27" s="107"/>
      <c r="T27" s="57">
        <f>H22</f>
        <v>0.1</v>
      </c>
      <c r="U27" s="106"/>
      <c r="V27" s="107"/>
      <c r="W27" s="57">
        <f>H23</f>
        <v>0.2</v>
      </c>
      <c r="X27" s="106"/>
      <c r="Y27" s="107"/>
      <c r="Z27" s="122"/>
      <c r="AA27" s="123"/>
      <c r="AB27" s="124"/>
      <c r="AC27" s="125"/>
      <c r="AD27" s="126"/>
      <c r="AE27" s="53">
        <f>H22</f>
        <v>0.1</v>
      </c>
      <c r="AF27" s="125"/>
      <c r="AG27" s="126"/>
      <c r="AH27" s="53">
        <f>H23</f>
        <v>0.2</v>
      </c>
      <c r="AI27" s="125"/>
      <c r="AJ27" s="126"/>
      <c r="AK27" s="127"/>
      <c r="AL27" s="128"/>
      <c r="AM27" s="129"/>
      <c r="AN27" s="125"/>
      <c r="AO27" s="126"/>
      <c r="AP27" s="52">
        <f>H22</f>
        <v>0.1</v>
      </c>
      <c r="AQ27" s="125"/>
      <c r="AR27" s="126"/>
      <c r="AS27" s="52">
        <f>H23</f>
        <v>0.2</v>
      </c>
      <c r="AT27" s="125"/>
      <c r="AU27" s="126"/>
      <c r="AV27" s="127"/>
    </row>
    <row r="28" spans="1:48" ht="46.35" customHeight="1" x14ac:dyDescent="0.3">
      <c r="A28" s="93">
        <v>28</v>
      </c>
      <c r="B28" s="244" t="s">
        <v>35</v>
      </c>
      <c r="C28" s="244"/>
      <c r="D28" s="245"/>
      <c r="E28" s="130"/>
      <c r="F28" s="58" t="str">
        <f>"bis "&amp; $H$19 &amp;"h"</f>
        <v>bis 6h</v>
      </c>
      <c r="G28" s="131"/>
      <c r="H28" s="131"/>
      <c r="I28" s="59" t="str">
        <f>"bis "&amp; $H$20 &amp;"h"</f>
        <v>bis 9h</v>
      </c>
      <c r="J28" s="131"/>
      <c r="K28" s="131"/>
      <c r="L28" s="60" t="str">
        <f>"über "&amp; $H$21 &amp;"h "</f>
        <v xml:space="preserve">über 9h </v>
      </c>
      <c r="M28" s="131"/>
      <c r="N28" s="132"/>
      <c r="O28" s="133"/>
      <c r="P28" s="134"/>
      <c r="Q28" s="134" t="s">
        <v>0</v>
      </c>
      <c r="R28" s="131"/>
      <c r="S28" s="131"/>
      <c r="T28" s="177" t="s">
        <v>6</v>
      </c>
      <c r="U28" s="107"/>
      <c r="V28" s="131"/>
      <c r="W28" s="136" t="s">
        <v>13</v>
      </c>
      <c r="X28" s="137"/>
      <c r="Y28" s="131"/>
      <c r="Z28" s="138"/>
      <c r="AA28" s="139"/>
      <c r="AB28" s="140" t="s">
        <v>0</v>
      </c>
      <c r="AC28" s="141"/>
      <c r="AD28" s="141"/>
      <c r="AE28" s="140" t="s">
        <v>6</v>
      </c>
      <c r="AF28" s="141"/>
      <c r="AG28" s="141"/>
      <c r="AH28" s="60" t="str">
        <f>"über "&amp; $H$21 &amp;"h "</f>
        <v xml:space="preserve">über 9h </v>
      </c>
      <c r="AI28" s="143"/>
      <c r="AJ28" s="143"/>
      <c r="AK28" s="144"/>
      <c r="AL28" s="145"/>
      <c r="AM28" s="146" t="s">
        <v>0</v>
      </c>
      <c r="AN28" s="141"/>
      <c r="AO28" s="141"/>
      <c r="AP28" s="146" t="s">
        <v>6</v>
      </c>
      <c r="AQ28" s="141"/>
      <c r="AR28" s="141"/>
      <c r="AS28" s="60" t="str">
        <f>"über "&amp; $H$21 &amp;"h "</f>
        <v xml:space="preserve">über 9h </v>
      </c>
      <c r="AT28" s="143"/>
      <c r="AU28" s="143"/>
      <c r="AV28" s="144"/>
    </row>
    <row r="29" spans="1:48" x14ac:dyDescent="0.3">
      <c r="A29" s="93">
        <v>29</v>
      </c>
      <c r="B29" s="246" t="s">
        <v>36</v>
      </c>
      <c r="C29" s="247"/>
      <c r="D29" s="248"/>
      <c r="E29" s="148"/>
      <c r="F29" s="149" t="s">
        <v>1</v>
      </c>
      <c r="G29" s="150"/>
      <c r="H29" s="150"/>
      <c r="I29" s="151" t="s">
        <v>1</v>
      </c>
      <c r="J29" s="150"/>
      <c r="K29" s="150"/>
      <c r="L29" s="151" t="s">
        <v>1</v>
      </c>
      <c r="M29" s="150"/>
      <c r="N29" s="150"/>
      <c r="O29" s="152"/>
      <c r="P29" s="153"/>
      <c r="Q29" s="154" t="s">
        <v>1</v>
      </c>
      <c r="R29" s="150"/>
      <c r="S29" s="150"/>
      <c r="T29" s="154" t="s">
        <v>1</v>
      </c>
      <c r="U29" s="132"/>
      <c r="V29" s="150"/>
      <c r="W29" s="154" t="s">
        <v>1</v>
      </c>
      <c r="X29" s="150"/>
      <c r="Y29" s="155"/>
      <c r="Z29" s="156"/>
      <c r="AA29" s="157"/>
      <c r="AB29" s="158" t="s">
        <v>1</v>
      </c>
      <c r="AC29" s="159"/>
      <c r="AD29" s="159"/>
      <c r="AE29" s="158" t="s">
        <v>1</v>
      </c>
      <c r="AF29" s="159"/>
      <c r="AG29" s="160"/>
      <c r="AH29" s="158" t="s">
        <v>1</v>
      </c>
      <c r="AI29" s="161"/>
      <c r="AJ29" s="161"/>
      <c r="AK29" s="162"/>
      <c r="AL29" s="163"/>
      <c r="AM29" s="164" t="s">
        <v>1</v>
      </c>
      <c r="AN29" s="159"/>
      <c r="AO29" s="159"/>
      <c r="AP29" s="164" t="s">
        <v>1</v>
      </c>
      <c r="AQ29" s="159"/>
      <c r="AR29" s="160"/>
      <c r="AS29" s="164" t="s">
        <v>1</v>
      </c>
      <c r="AT29" s="161"/>
      <c r="AU29" s="161"/>
      <c r="AV29" s="162"/>
    </row>
    <row r="30" spans="1:48" x14ac:dyDescent="0.3">
      <c r="A30">
        <v>30</v>
      </c>
      <c r="B30" s="61"/>
      <c r="C30" s="61" t="s">
        <v>11</v>
      </c>
      <c r="D30" s="51">
        <f>H7</f>
        <v>1500</v>
      </c>
      <c r="E30" s="6" t="str">
        <f>IF(F30=$H$5,"",F30/D30)</f>
        <v/>
      </c>
      <c r="F30" s="30">
        <f>IF(((B30-1-$H$7)*$H$17)&gt;$H$14,$H$14,IF(((B30-1-$H$7)*$H$17)&lt;$H$5,$H$5,(B30-1-$H$7)*$H$17))</f>
        <v>14</v>
      </c>
      <c r="G30" s="48"/>
      <c r="H30" s="17">
        <f t="shared" ref="H30:H74" si="0">SUM(F30*G30)</f>
        <v>0</v>
      </c>
      <c r="I30" s="31">
        <f t="shared" ref="I30:I73" si="1">IF((ROUND(F30*(1+$H$22),0))&gt;$H$15,$H$15,IF((ROUND(F30*(1+$H$22),0))&lt;$H$6,$H$6,ROUND(F30*(1+$H$22),0)))</f>
        <v>19</v>
      </c>
      <c r="J30" s="33"/>
      <c r="K30" s="62">
        <f t="shared" ref="K30:K73" si="2">SUM(I30*J30)</f>
        <v>0</v>
      </c>
      <c r="L30" s="63">
        <f t="shared" ref="L30:L73" si="3">IF(I30=$H$6,$H$6,IF((ROUND(I30*$H$23,0)+I30)&gt;$H$15,$H$15,ROUND(I30*$H$23,0)+I30))</f>
        <v>19</v>
      </c>
      <c r="M30" s="41"/>
      <c r="N30" s="42">
        <f t="shared" ref="N30:N73" si="4">SUM(L30*M30)</f>
        <v>0</v>
      </c>
      <c r="O30" s="46">
        <f>SUM(H30+K30+N30)</f>
        <v>0</v>
      </c>
      <c r="P30" s="9" t="str">
        <f t="shared" ref="P30:P32" si="5">IF(Q30=$H$5,"",Q30/B30)</f>
        <v/>
      </c>
      <c r="Q30" s="10">
        <f>IF((((B30-1-$H$8)*$H$17)/2)&gt;$H$14,$H$14,IF((((B30-1-$H$8)*$H$17)/2)&lt;$H$5,$H$5,((B30-1-$H$8)*$H$17)/2))</f>
        <v>14</v>
      </c>
      <c r="R30" s="33"/>
      <c r="S30" s="17">
        <f>Q30*R30</f>
        <v>0</v>
      </c>
      <c r="T30" s="13">
        <f t="shared" ref="T30:T73" si="6">IF((ROUND(Q30*(1+$H$22),0))&gt;$H$15,$H$15,IF((ROUND(Q30*(1+$H$22),0))&lt;$H$6,$H$6,ROUND(Q30*(1+$H$22),0)))</f>
        <v>19</v>
      </c>
      <c r="U30" s="33"/>
      <c r="V30" s="45">
        <f>T30*U30</f>
        <v>0</v>
      </c>
      <c r="W30" s="14">
        <f t="shared" ref="W30:W73" si="7">IF(T30=$H$6,$H$6,IF((T30*(1+$H$23))&gt;$H$15,$H$15,T30*(1+$H$23)))</f>
        <v>19</v>
      </c>
      <c r="X30" s="33"/>
      <c r="Y30" s="45">
        <f>W30*X30</f>
        <v>0</v>
      </c>
      <c r="Z30" s="32">
        <f>S30+V30+Y30</f>
        <v>0</v>
      </c>
      <c r="AA30" s="16" t="str">
        <f>IF(AB30=$H$5,"",AB30/B30)</f>
        <v/>
      </c>
      <c r="AB30" s="18">
        <f t="shared" ref="AB30:AB36" si="8">IF((((B30-1-$H$9)*$H$17)/3)&gt;$H$14,$H$14,IF((((B30-1-$H$9)*$H$17)/3)&lt;$H$5,$H$5,((B30-1-$H$9)*$H$17)/3))</f>
        <v>14</v>
      </c>
      <c r="AC30" s="33"/>
      <c r="AD30" s="17">
        <f>AB30*AC30</f>
        <v>0</v>
      </c>
      <c r="AE30" s="20">
        <f t="shared" ref="AE30:AE73" si="9">IF((ROUND(AB30*(1+$H$22),0))&gt;$H$15,$H$15,IF((ROUND(AB30*(1+$H$22),0))&lt;$H$6,$H$6,ROUND(AB30*(1+$H$22),0)))</f>
        <v>19</v>
      </c>
      <c r="AF30" s="33"/>
      <c r="AG30" s="37">
        <f>AE30*AF30</f>
        <v>0</v>
      </c>
      <c r="AH30" s="21">
        <f t="shared" ref="AH30:AH73" si="10">IF(AE30=$H$6,$H$6,IF((AE30*(1+$H$23))&gt;$H$15,$H$15,AE30*(1+$H$23)))</f>
        <v>19</v>
      </c>
      <c r="AI30" s="41"/>
      <c r="AJ30" s="42">
        <f>AH30*AI30</f>
        <v>0</v>
      </c>
      <c r="AK30" s="47">
        <f>AD30+AG30+AJ30</f>
        <v>0</v>
      </c>
      <c r="AL30" s="25" t="str">
        <f>IF(AM30=$H$5,"",AM30/B30)</f>
        <v/>
      </c>
      <c r="AM30" s="22">
        <f t="shared" ref="AM30:AM38" si="11">IF((((B30-1-$H$10)*$H$17)/4)&gt;$H$14,$H$14,IF((((B30-1-$H$10)*$H$17)/4)&lt;$H$5,$H$5,((B30-1-$H$10)*$H$17)/4))</f>
        <v>14</v>
      </c>
      <c r="AN30" s="33">
        <v>0</v>
      </c>
      <c r="AO30" s="17">
        <f>AM30*AN30</f>
        <v>0</v>
      </c>
      <c r="AP30" s="23">
        <f t="shared" ref="AP30:AP73" si="12">IF((ROUND(AM30*(1+$H$22),0))&gt;$H$15,$H$15,IF((ROUND(AM30*(1+$H$22),0))&lt;$H$6,$H$6,ROUND(AM30*(1+$H$22),0)))</f>
        <v>19</v>
      </c>
      <c r="AQ30" s="33"/>
      <c r="AR30" s="37">
        <f>AP30*AQ30</f>
        <v>0</v>
      </c>
      <c r="AS30" s="24">
        <f t="shared" ref="AS30:AS73" si="13">IF(AP30=$H$6,$H$6,IF((ROUND(AP30*(1+$H$23),0))&gt;$H$15,$H$15,ROUND(AP30*(1+$H$23),0)))</f>
        <v>19</v>
      </c>
      <c r="AT30" s="33"/>
      <c r="AU30" s="42">
        <f>AS30*AT30</f>
        <v>0</v>
      </c>
      <c r="AV30" s="47">
        <f>AO30+AR30+AU30</f>
        <v>0</v>
      </c>
    </row>
    <row r="31" spans="1:48" x14ac:dyDescent="0.3">
      <c r="A31">
        <v>31</v>
      </c>
      <c r="B31" s="64">
        <f>SUM(D30+1)</f>
        <v>1501</v>
      </c>
      <c r="C31" s="61" t="s">
        <v>11</v>
      </c>
      <c r="D31" s="15">
        <f>SUM(D30+$H$12)</f>
        <v>1600</v>
      </c>
      <c r="E31" s="6" t="str">
        <f>IF(F31=$H$5,"",F31/D31)</f>
        <v/>
      </c>
      <c r="F31" s="7">
        <f>IF(((B31-1-$H$7)*$H$17)&gt;$H$14,$H$14,IF(((B31-1-$H$7)*$H$17)&lt;$H$5,$H$5,(B31-1-$H$7)*$H$17))</f>
        <v>14</v>
      </c>
      <c r="G31" s="49"/>
      <c r="H31" s="35">
        <f t="shared" si="0"/>
        <v>0</v>
      </c>
      <c r="I31" s="31">
        <f t="shared" si="1"/>
        <v>19</v>
      </c>
      <c r="J31" s="38"/>
      <c r="K31" s="39">
        <f t="shared" si="2"/>
        <v>0</v>
      </c>
      <c r="L31" s="63">
        <f t="shared" si="3"/>
        <v>19</v>
      </c>
      <c r="M31" s="43"/>
      <c r="N31" s="44">
        <f t="shared" si="4"/>
        <v>0</v>
      </c>
      <c r="O31" s="46">
        <f t="shared" ref="O31:O73" si="14">SUM(H31+K31+N31)</f>
        <v>0</v>
      </c>
      <c r="P31" s="9" t="str">
        <f t="shared" si="5"/>
        <v/>
      </c>
      <c r="Q31" s="10">
        <f>IF((((B31-1-$H$8)*$H$17)/2)&gt;$H$14,$H$14,IF((((B31-1-$H$8)*$H$17)/2)&lt;$H$5,$H$5,((B31-1-$H$8)*$H$17)/2))</f>
        <v>14</v>
      </c>
      <c r="R31" s="38"/>
      <c r="S31" s="17">
        <f t="shared" ref="S31:S73" si="15">Q31*R31</f>
        <v>0</v>
      </c>
      <c r="T31" s="13">
        <f t="shared" si="6"/>
        <v>19</v>
      </c>
      <c r="U31" s="38"/>
      <c r="V31" s="45">
        <f t="shared" ref="V31:V73" si="16">T31*U31</f>
        <v>0</v>
      </c>
      <c r="W31" s="14">
        <f t="shared" si="7"/>
        <v>19</v>
      </c>
      <c r="X31" s="38"/>
      <c r="Y31" s="45">
        <f t="shared" ref="Y31:Y73" si="17">W31*X31</f>
        <v>0</v>
      </c>
      <c r="Z31" s="32">
        <f t="shared" ref="Z31:Z73" si="18">S31+V31+Y31</f>
        <v>0</v>
      </c>
      <c r="AA31" s="16" t="str">
        <f t="shared" ref="AA31:AA73" si="19">IF(AB31=$H$5,"",AB31/B31)</f>
        <v/>
      </c>
      <c r="AB31" s="18">
        <f t="shared" si="8"/>
        <v>14</v>
      </c>
      <c r="AC31" s="38"/>
      <c r="AD31" s="17">
        <f t="shared" ref="AD31:AD73" si="20">AB31*AC31</f>
        <v>0</v>
      </c>
      <c r="AE31" s="20">
        <f t="shared" si="9"/>
        <v>19</v>
      </c>
      <c r="AF31" s="38"/>
      <c r="AG31" s="37">
        <f t="shared" ref="AG31:AG73" si="21">AE31*AF31</f>
        <v>0</v>
      </c>
      <c r="AH31" s="21">
        <f t="shared" si="10"/>
        <v>19</v>
      </c>
      <c r="AI31" s="41"/>
      <c r="AJ31" s="42">
        <f t="shared" ref="AJ31:AJ73" si="22">AH31*AI31</f>
        <v>0</v>
      </c>
      <c r="AK31" s="47">
        <f t="shared" ref="AK31:AK73" si="23">AD31+AG31+AJ31</f>
        <v>0</v>
      </c>
      <c r="AL31" s="25" t="str">
        <f t="shared" ref="AL31:AL73" si="24">IF(AM31=$H$5,"",AM31/B31)</f>
        <v/>
      </c>
      <c r="AM31" s="22">
        <f t="shared" si="11"/>
        <v>14</v>
      </c>
      <c r="AN31" s="38"/>
      <c r="AO31" s="17">
        <f t="shared" ref="AO31:AO73" si="25">AM31*AN31</f>
        <v>0</v>
      </c>
      <c r="AP31" s="23">
        <f t="shared" si="12"/>
        <v>19</v>
      </c>
      <c r="AQ31" s="38"/>
      <c r="AR31" s="37">
        <f t="shared" ref="AR31:AR73" si="26">AP31*AQ31</f>
        <v>0</v>
      </c>
      <c r="AS31" s="24">
        <f t="shared" si="13"/>
        <v>19</v>
      </c>
      <c r="AT31" s="38"/>
      <c r="AU31" s="42">
        <f t="shared" ref="AU31:AU73" si="27">AS31*AT31</f>
        <v>0</v>
      </c>
      <c r="AV31" s="47">
        <f t="shared" ref="AV31:AV73" si="28">AO31+AR31+AU31</f>
        <v>0</v>
      </c>
    </row>
    <row r="32" spans="1:48" x14ac:dyDescent="0.3">
      <c r="A32">
        <v>32</v>
      </c>
      <c r="B32" s="64">
        <f t="shared" ref="B32:B73" si="29">SUM(D31+1)</f>
        <v>1601</v>
      </c>
      <c r="C32" s="61" t="s">
        <v>11</v>
      </c>
      <c r="D32" s="15">
        <f t="shared" ref="D32:D72" si="30">SUM(D31+$H$12)</f>
        <v>1700</v>
      </c>
      <c r="E32" s="6" t="str">
        <f t="shared" ref="E32:E72" si="31">IF(F32=$H$5,"",F32/D32)</f>
        <v/>
      </c>
      <c r="F32" s="7">
        <f t="shared" ref="F32:F73" si="32">IF(((B32-1-$H$7)*$H$17)&gt;$H$14,$H$14,IF(((B32-1-$H$7)*$H$17)&lt;$H$5,$H$5,(B32-1-$H$7)*$H$17))</f>
        <v>14</v>
      </c>
      <c r="G32" s="49"/>
      <c r="H32" s="35">
        <f t="shared" si="0"/>
        <v>0</v>
      </c>
      <c r="I32" s="31">
        <f t="shared" si="1"/>
        <v>19</v>
      </c>
      <c r="J32" s="38"/>
      <c r="K32" s="39">
        <f t="shared" si="2"/>
        <v>0</v>
      </c>
      <c r="L32" s="63">
        <f t="shared" si="3"/>
        <v>19</v>
      </c>
      <c r="M32" s="43"/>
      <c r="N32" s="44">
        <f t="shared" si="4"/>
        <v>0</v>
      </c>
      <c r="O32" s="46">
        <f t="shared" si="14"/>
        <v>0</v>
      </c>
      <c r="P32" s="9" t="str">
        <f t="shared" si="5"/>
        <v/>
      </c>
      <c r="Q32" s="13">
        <f>IF((((B32-1-$H$8)*$H$17)/2)&gt;$H$14,$H$14,IF((((B32-1-$H$8)*$H$17)/2)&lt;$H$5,$H$5,((B32-1-$H$8)*$H$17)/2))</f>
        <v>14</v>
      </c>
      <c r="R32" s="38"/>
      <c r="S32" s="17">
        <f t="shared" si="15"/>
        <v>0</v>
      </c>
      <c r="T32" s="13">
        <f t="shared" si="6"/>
        <v>19</v>
      </c>
      <c r="U32" s="38"/>
      <c r="V32" s="62">
        <f t="shared" si="16"/>
        <v>0</v>
      </c>
      <c r="W32" s="14">
        <f t="shared" si="7"/>
        <v>19</v>
      </c>
      <c r="X32" s="38"/>
      <c r="Y32" s="42">
        <f t="shared" si="17"/>
        <v>0</v>
      </c>
      <c r="Z32" s="32">
        <f t="shared" si="18"/>
        <v>0</v>
      </c>
      <c r="AA32" s="16" t="str">
        <f t="shared" si="19"/>
        <v/>
      </c>
      <c r="AB32" s="18">
        <f t="shared" si="8"/>
        <v>14</v>
      </c>
      <c r="AC32" s="38"/>
      <c r="AD32" s="17">
        <f t="shared" si="20"/>
        <v>0</v>
      </c>
      <c r="AE32" s="20">
        <f t="shared" si="9"/>
        <v>19</v>
      </c>
      <c r="AF32" s="38"/>
      <c r="AG32" s="37">
        <f t="shared" si="21"/>
        <v>0</v>
      </c>
      <c r="AH32" s="21">
        <f t="shared" si="10"/>
        <v>19</v>
      </c>
      <c r="AI32" s="41"/>
      <c r="AJ32" s="42">
        <f t="shared" si="22"/>
        <v>0</v>
      </c>
      <c r="AK32" s="47">
        <f t="shared" si="23"/>
        <v>0</v>
      </c>
      <c r="AL32" s="25" t="str">
        <f t="shared" si="24"/>
        <v/>
      </c>
      <c r="AM32" s="22">
        <f t="shared" si="11"/>
        <v>14</v>
      </c>
      <c r="AN32" s="38"/>
      <c r="AO32" s="17">
        <f t="shared" si="25"/>
        <v>0</v>
      </c>
      <c r="AP32" s="23">
        <f t="shared" si="12"/>
        <v>19</v>
      </c>
      <c r="AQ32" s="38"/>
      <c r="AR32" s="37">
        <f t="shared" si="26"/>
        <v>0</v>
      </c>
      <c r="AS32" s="24">
        <f t="shared" si="13"/>
        <v>19</v>
      </c>
      <c r="AT32" s="38"/>
      <c r="AU32" s="42">
        <f t="shared" si="27"/>
        <v>0</v>
      </c>
      <c r="AV32" s="47">
        <f t="shared" si="28"/>
        <v>0</v>
      </c>
    </row>
    <row r="33" spans="1:48" x14ac:dyDescent="0.3">
      <c r="A33">
        <v>33</v>
      </c>
      <c r="B33" s="64">
        <f t="shared" si="29"/>
        <v>1701</v>
      </c>
      <c r="C33" s="61" t="s">
        <v>11</v>
      </c>
      <c r="D33" s="15">
        <f t="shared" si="30"/>
        <v>1800</v>
      </c>
      <c r="E33" s="6">
        <f t="shared" si="31"/>
        <v>1.4444444444444444E-2</v>
      </c>
      <c r="F33" s="7">
        <f t="shared" si="32"/>
        <v>26</v>
      </c>
      <c r="G33" s="49"/>
      <c r="H33" s="35">
        <f>SUM(F33*G33)</f>
        <v>0</v>
      </c>
      <c r="I33" s="31">
        <f t="shared" si="1"/>
        <v>29</v>
      </c>
      <c r="J33" s="38"/>
      <c r="K33" s="39">
        <f>SUM(I33*J33)</f>
        <v>0</v>
      </c>
      <c r="L33" s="63">
        <f t="shared" si="3"/>
        <v>35</v>
      </c>
      <c r="M33" s="43"/>
      <c r="N33" s="44">
        <f t="shared" si="4"/>
        <v>0</v>
      </c>
      <c r="O33" s="46">
        <f t="shared" si="14"/>
        <v>0</v>
      </c>
      <c r="P33" s="9" t="str">
        <f>IF(Q33=$H$5,"",Q33/B33)</f>
        <v/>
      </c>
      <c r="Q33" s="10">
        <f>IF((((B33-1-$H$8)*$H$17)/2)&gt;$H$14,$H$14,IF((((B33-1-$H$8)*$H$17)/2)&lt;$H$5,$H$5,((B33-1-$H$8)*$H$17)/2))</f>
        <v>14</v>
      </c>
      <c r="R33" s="38"/>
      <c r="S33" s="17">
        <f t="shared" si="15"/>
        <v>0</v>
      </c>
      <c r="T33" s="13">
        <f t="shared" si="6"/>
        <v>19</v>
      </c>
      <c r="U33" s="38"/>
      <c r="V33" s="45">
        <f t="shared" si="16"/>
        <v>0</v>
      </c>
      <c r="W33" s="14">
        <f t="shared" si="7"/>
        <v>19</v>
      </c>
      <c r="X33" s="38"/>
      <c r="Y33" s="45">
        <f t="shared" si="17"/>
        <v>0</v>
      </c>
      <c r="Z33" s="32">
        <f t="shared" si="18"/>
        <v>0</v>
      </c>
      <c r="AA33" s="16" t="str">
        <f t="shared" si="19"/>
        <v/>
      </c>
      <c r="AB33" s="18">
        <f t="shared" si="8"/>
        <v>14</v>
      </c>
      <c r="AC33" s="38"/>
      <c r="AD33" s="17">
        <f t="shared" si="20"/>
        <v>0</v>
      </c>
      <c r="AE33" s="20">
        <f t="shared" si="9"/>
        <v>19</v>
      </c>
      <c r="AF33" s="38"/>
      <c r="AG33" s="37">
        <f t="shared" si="21"/>
        <v>0</v>
      </c>
      <c r="AH33" s="21">
        <f t="shared" si="10"/>
        <v>19</v>
      </c>
      <c r="AI33" s="41"/>
      <c r="AJ33" s="42">
        <f t="shared" si="22"/>
        <v>0</v>
      </c>
      <c r="AK33" s="47">
        <f t="shared" si="23"/>
        <v>0</v>
      </c>
      <c r="AL33" s="25" t="str">
        <f t="shared" si="24"/>
        <v/>
      </c>
      <c r="AM33" s="22">
        <f t="shared" si="11"/>
        <v>14</v>
      </c>
      <c r="AN33" s="38"/>
      <c r="AO33" s="17">
        <f t="shared" si="25"/>
        <v>0</v>
      </c>
      <c r="AP33" s="23">
        <f t="shared" si="12"/>
        <v>19</v>
      </c>
      <c r="AQ33" s="38"/>
      <c r="AR33" s="37">
        <f t="shared" si="26"/>
        <v>0</v>
      </c>
      <c r="AS33" s="24">
        <f t="shared" si="13"/>
        <v>19</v>
      </c>
      <c r="AT33" s="38"/>
      <c r="AU33" s="42">
        <f t="shared" si="27"/>
        <v>0</v>
      </c>
      <c r="AV33" s="47">
        <f t="shared" si="28"/>
        <v>0</v>
      </c>
    </row>
    <row r="34" spans="1:48" x14ac:dyDescent="0.3">
      <c r="A34">
        <v>34</v>
      </c>
      <c r="B34" s="64">
        <f t="shared" si="29"/>
        <v>1801</v>
      </c>
      <c r="C34" s="61" t="s">
        <v>11</v>
      </c>
      <c r="D34" s="15">
        <f t="shared" si="30"/>
        <v>1900</v>
      </c>
      <c r="E34" s="6">
        <f t="shared" si="31"/>
        <v>2.0526315789473684E-2</v>
      </c>
      <c r="F34" s="7">
        <f t="shared" si="32"/>
        <v>39</v>
      </c>
      <c r="G34" s="49"/>
      <c r="H34" s="35">
        <f t="shared" si="0"/>
        <v>0</v>
      </c>
      <c r="I34" s="31">
        <f t="shared" si="1"/>
        <v>43</v>
      </c>
      <c r="J34" s="38"/>
      <c r="K34" s="39">
        <f t="shared" si="2"/>
        <v>0</v>
      </c>
      <c r="L34" s="63">
        <f t="shared" si="3"/>
        <v>52</v>
      </c>
      <c r="M34" s="43"/>
      <c r="N34" s="44">
        <f t="shared" si="4"/>
        <v>0</v>
      </c>
      <c r="O34" s="46">
        <f t="shared" si="14"/>
        <v>0</v>
      </c>
      <c r="P34" s="9" t="str">
        <f t="shared" ref="P34:P73" si="33">IF(Q34=$H$5,"",Q34/B34)</f>
        <v/>
      </c>
      <c r="Q34" s="10">
        <f t="shared" ref="Q34:Q73" si="34">IF((((B34-1-$H$8)*$H$17)/2)&gt;$H$14,$H$14,IF((((B34-1-$H$8)*$H$17)/2)&lt;$H$5,$H$5,((B34-1-$H$8)*$H$17)/2))</f>
        <v>14</v>
      </c>
      <c r="R34" s="38"/>
      <c r="S34" s="17">
        <f t="shared" si="15"/>
        <v>0</v>
      </c>
      <c r="T34" s="13">
        <f t="shared" si="6"/>
        <v>19</v>
      </c>
      <c r="U34" s="38"/>
      <c r="V34" s="45">
        <f t="shared" si="16"/>
        <v>0</v>
      </c>
      <c r="W34" s="14">
        <f t="shared" si="7"/>
        <v>19</v>
      </c>
      <c r="X34" s="38"/>
      <c r="Y34" s="45">
        <f t="shared" si="17"/>
        <v>0</v>
      </c>
      <c r="Z34" s="32">
        <f t="shared" si="18"/>
        <v>0</v>
      </c>
      <c r="AA34" s="16" t="str">
        <f t="shared" si="19"/>
        <v/>
      </c>
      <c r="AB34" s="18">
        <f t="shared" si="8"/>
        <v>14</v>
      </c>
      <c r="AC34" s="38"/>
      <c r="AD34" s="17">
        <f t="shared" si="20"/>
        <v>0</v>
      </c>
      <c r="AE34" s="20">
        <f t="shared" si="9"/>
        <v>19</v>
      </c>
      <c r="AF34" s="38"/>
      <c r="AG34" s="37">
        <f t="shared" si="21"/>
        <v>0</v>
      </c>
      <c r="AH34" s="21">
        <f t="shared" si="10"/>
        <v>19</v>
      </c>
      <c r="AI34" s="41"/>
      <c r="AJ34" s="42">
        <f t="shared" si="22"/>
        <v>0</v>
      </c>
      <c r="AK34" s="47">
        <f t="shared" si="23"/>
        <v>0</v>
      </c>
      <c r="AL34" s="25" t="str">
        <f t="shared" si="24"/>
        <v/>
      </c>
      <c r="AM34" s="22">
        <f t="shared" si="11"/>
        <v>14</v>
      </c>
      <c r="AN34" s="38"/>
      <c r="AO34" s="17">
        <f t="shared" si="25"/>
        <v>0</v>
      </c>
      <c r="AP34" s="23">
        <f t="shared" si="12"/>
        <v>19</v>
      </c>
      <c r="AQ34" s="38"/>
      <c r="AR34" s="37">
        <f t="shared" si="26"/>
        <v>0</v>
      </c>
      <c r="AS34" s="24">
        <f t="shared" si="13"/>
        <v>19</v>
      </c>
      <c r="AT34" s="38"/>
      <c r="AU34" s="42">
        <f t="shared" si="27"/>
        <v>0</v>
      </c>
      <c r="AV34" s="47">
        <f t="shared" si="28"/>
        <v>0</v>
      </c>
    </row>
    <row r="35" spans="1:48" x14ac:dyDescent="0.3">
      <c r="A35">
        <v>35</v>
      </c>
      <c r="B35" s="64">
        <f t="shared" si="29"/>
        <v>1901</v>
      </c>
      <c r="C35" s="61" t="s">
        <v>11</v>
      </c>
      <c r="D35" s="15">
        <f t="shared" si="30"/>
        <v>2000</v>
      </c>
      <c r="E35" s="6">
        <f t="shared" si="31"/>
        <v>2.5999999999999999E-2</v>
      </c>
      <c r="F35" s="7">
        <f t="shared" si="32"/>
        <v>52</v>
      </c>
      <c r="G35" s="49"/>
      <c r="H35" s="35">
        <f t="shared" si="0"/>
        <v>0</v>
      </c>
      <c r="I35" s="31">
        <f t="shared" si="1"/>
        <v>57</v>
      </c>
      <c r="J35" s="38"/>
      <c r="K35" s="39">
        <f t="shared" si="2"/>
        <v>0</v>
      </c>
      <c r="L35" s="63">
        <f t="shared" si="3"/>
        <v>68</v>
      </c>
      <c r="M35" s="43"/>
      <c r="N35" s="44">
        <f t="shared" si="4"/>
        <v>0</v>
      </c>
      <c r="O35" s="46">
        <f t="shared" si="14"/>
        <v>0</v>
      </c>
      <c r="P35" s="9">
        <f t="shared" si="33"/>
        <v>1.0257759074171488E-2</v>
      </c>
      <c r="Q35" s="10">
        <f t="shared" si="34"/>
        <v>19.5</v>
      </c>
      <c r="R35" s="38"/>
      <c r="S35" s="17">
        <f t="shared" si="15"/>
        <v>0</v>
      </c>
      <c r="T35" s="13">
        <f t="shared" si="6"/>
        <v>21</v>
      </c>
      <c r="U35" s="38"/>
      <c r="V35" s="45">
        <f t="shared" si="16"/>
        <v>0</v>
      </c>
      <c r="W35" s="14">
        <f t="shared" si="7"/>
        <v>25.2</v>
      </c>
      <c r="X35" s="38"/>
      <c r="Y35" s="45">
        <f t="shared" si="17"/>
        <v>0</v>
      </c>
      <c r="Z35" s="32">
        <f t="shared" si="18"/>
        <v>0</v>
      </c>
      <c r="AA35" s="16" t="str">
        <f t="shared" si="19"/>
        <v/>
      </c>
      <c r="AB35" s="18">
        <f t="shared" si="8"/>
        <v>14</v>
      </c>
      <c r="AC35" s="38"/>
      <c r="AD35" s="17">
        <f t="shared" si="20"/>
        <v>0</v>
      </c>
      <c r="AE35" s="20">
        <f t="shared" si="9"/>
        <v>19</v>
      </c>
      <c r="AF35" s="38"/>
      <c r="AG35" s="37">
        <f t="shared" si="21"/>
        <v>0</v>
      </c>
      <c r="AH35" s="21">
        <f t="shared" si="10"/>
        <v>19</v>
      </c>
      <c r="AI35" s="41"/>
      <c r="AJ35" s="42">
        <f t="shared" si="22"/>
        <v>0</v>
      </c>
      <c r="AK35" s="47">
        <f t="shared" si="23"/>
        <v>0</v>
      </c>
      <c r="AL35" s="25" t="str">
        <f t="shared" si="24"/>
        <v/>
      </c>
      <c r="AM35" s="22">
        <f t="shared" si="11"/>
        <v>14</v>
      </c>
      <c r="AN35" s="38"/>
      <c r="AO35" s="17">
        <f t="shared" si="25"/>
        <v>0</v>
      </c>
      <c r="AP35" s="23">
        <f t="shared" si="12"/>
        <v>19</v>
      </c>
      <c r="AQ35" s="38"/>
      <c r="AR35" s="37">
        <f t="shared" si="26"/>
        <v>0</v>
      </c>
      <c r="AS35" s="24">
        <f t="shared" si="13"/>
        <v>19</v>
      </c>
      <c r="AT35" s="38"/>
      <c r="AU35" s="42">
        <f t="shared" si="27"/>
        <v>0</v>
      </c>
      <c r="AV35" s="47">
        <f t="shared" si="28"/>
        <v>0</v>
      </c>
    </row>
    <row r="36" spans="1:48" x14ac:dyDescent="0.3">
      <c r="A36">
        <v>36</v>
      </c>
      <c r="B36" s="64">
        <f t="shared" si="29"/>
        <v>2001</v>
      </c>
      <c r="C36" s="61" t="s">
        <v>11</v>
      </c>
      <c r="D36" s="15">
        <f t="shared" si="30"/>
        <v>2100</v>
      </c>
      <c r="E36" s="6">
        <f t="shared" si="31"/>
        <v>3.0952380952380953E-2</v>
      </c>
      <c r="F36" s="7">
        <f t="shared" si="32"/>
        <v>65</v>
      </c>
      <c r="G36" s="49"/>
      <c r="H36" s="35">
        <f t="shared" si="0"/>
        <v>0</v>
      </c>
      <c r="I36" s="31">
        <f t="shared" si="1"/>
        <v>72</v>
      </c>
      <c r="J36" s="38"/>
      <c r="K36" s="39">
        <f t="shared" si="2"/>
        <v>0</v>
      </c>
      <c r="L36" s="63">
        <f t="shared" si="3"/>
        <v>86</v>
      </c>
      <c r="M36" s="43"/>
      <c r="N36" s="44">
        <f t="shared" si="4"/>
        <v>0</v>
      </c>
      <c r="O36" s="46">
        <f t="shared" si="14"/>
        <v>0</v>
      </c>
      <c r="P36" s="9">
        <f t="shared" si="33"/>
        <v>1.2993503248375811E-2</v>
      </c>
      <c r="Q36" s="10">
        <f t="shared" si="34"/>
        <v>26</v>
      </c>
      <c r="R36" s="38"/>
      <c r="S36" s="17">
        <f t="shared" si="15"/>
        <v>0</v>
      </c>
      <c r="T36" s="13">
        <f t="shared" si="6"/>
        <v>29</v>
      </c>
      <c r="U36" s="38"/>
      <c r="V36" s="45">
        <f t="shared" si="16"/>
        <v>0</v>
      </c>
      <c r="W36" s="14">
        <f t="shared" si="7"/>
        <v>34.799999999999997</v>
      </c>
      <c r="X36" s="38"/>
      <c r="Y36" s="45">
        <f t="shared" si="17"/>
        <v>0</v>
      </c>
      <c r="Z36" s="32">
        <f t="shared" si="18"/>
        <v>0</v>
      </c>
      <c r="AA36" s="16" t="str">
        <f t="shared" si="19"/>
        <v/>
      </c>
      <c r="AB36" s="18">
        <f t="shared" si="8"/>
        <v>14</v>
      </c>
      <c r="AC36" s="38"/>
      <c r="AD36" s="17">
        <f t="shared" si="20"/>
        <v>0</v>
      </c>
      <c r="AE36" s="20">
        <f t="shared" si="9"/>
        <v>19</v>
      </c>
      <c r="AF36" s="38"/>
      <c r="AG36" s="37">
        <f t="shared" si="21"/>
        <v>0</v>
      </c>
      <c r="AH36" s="21">
        <f t="shared" si="10"/>
        <v>19</v>
      </c>
      <c r="AI36" s="41"/>
      <c r="AJ36" s="42">
        <f t="shared" si="22"/>
        <v>0</v>
      </c>
      <c r="AK36" s="47">
        <f t="shared" si="23"/>
        <v>0</v>
      </c>
      <c r="AL36" s="25" t="str">
        <f t="shared" si="24"/>
        <v/>
      </c>
      <c r="AM36" s="22">
        <f t="shared" si="11"/>
        <v>14</v>
      </c>
      <c r="AN36" s="38"/>
      <c r="AO36" s="17">
        <f t="shared" si="25"/>
        <v>0</v>
      </c>
      <c r="AP36" s="23">
        <f t="shared" si="12"/>
        <v>19</v>
      </c>
      <c r="AQ36" s="38"/>
      <c r="AR36" s="37">
        <f t="shared" si="26"/>
        <v>0</v>
      </c>
      <c r="AS36" s="24">
        <f t="shared" si="13"/>
        <v>19</v>
      </c>
      <c r="AT36" s="38"/>
      <c r="AU36" s="42">
        <f t="shared" si="27"/>
        <v>0</v>
      </c>
      <c r="AV36" s="47">
        <f t="shared" si="28"/>
        <v>0</v>
      </c>
    </row>
    <row r="37" spans="1:48" x14ac:dyDescent="0.3">
      <c r="A37">
        <v>37</v>
      </c>
      <c r="B37" s="64">
        <f t="shared" si="29"/>
        <v>2101</v>
      </c>
      <c r="C37" s="61" t="s">
        <v>11</v>
      </c>
      <c r="D37" s="15">
        <f t="shared" si="30"/>
        <v>2200</v>
      </c>
      <c r="E37" s="6">
        <f t="shared" si="31"/>
        <v>3.5454545454545454E-2</v>
      </c>
      <c r="F37" s="7">
        <f t="shared" si="32"/>
        <v>78</v>
      </c>
      <c r="G37" s="49"/>
      <c r="H37" s="35">
        <f t="shared" si="0"/>
        <v>0</v>
      </c>
      <c r="I37" s="31">
        <f t="shared" si="1"/>
        <v>86</v>
      </c>
      <c r="J37" s="38"/>
      <c r="K37" s="39">
        <f t="shared" si="2"/>
        <v>0</v>
      </c>
      <c r="L37" s="63">
        <f t="shared" si="3"/>
        <v>103</v>
      </c>
      <c r="M37" s="43"/>
      <c r="N37" s="44">
        <f t="shared" si="4"/>
        <v>0</v>
      </c>
      <c r="O37" s="46">
        <f t="shared" si="14"/>
        <v>0</v>
      </c>
      <c r="P37" s="9">
        <f t="shared" si="33"/>
        <v>1.546882436934793E-2</v>
      </c>
      <c r="Q37" s="10">
        <f t="shared" si="34"/>
        <v>32.5</v>
      </c>
      <c r="R37" s="38"/>
      <c r="S37" s="17">
        <f t="shared" si="15"/>
        <v>0</v>
      </c>
      <c r="T37" s="13">
        <f t="shared" si="6"/>
        <v>36</v>
      </c>
      <c r="U37" s="38"/>
      <c r="V37" s="45">
        <f t="shared" si="16"/>
        <v>0</v>
      </c>
      <c r="W37" s="14">
        <f t="shared" si="7"/>
        <v>43.199999999999996</v>
      </c>
      <c r="X37" s="38"/>
      <c r="Y37" s="45">
        <f t="shared" si="17"/>
        <v>0</v>
      </c>
      <c r="Z37" s="32">
        <f t="shared" si="18"/>
        <v>0</v>
      </c>
      <c r="AA37" s="16">
        <f>IF(AB37=$H$5,"",AB37/B37)</f>
        <v>8.2500396636522293E-3</v>
      </c>
      <c r="AB37" s="18">
        <f t="shared" ref="AB37:AB73" si="35">IF((((B37-1-$H$9)*$H$17)/3)&gt;$H$14,$H$14,IF((((B37-1-$H$9)*$H$17)/3)&lt;$H$5,$H$5,((B37-1-$H$9)*$H$17)/3))</f>
        <v>17.333333333333332</v>
      </c>
      <c r="AC37" s="38"/>
      <c r="AD37" s="17">
        <f t="shared" si="20"/>
        <v>0</v>
      </c>
      <c r="AE37" s="20">
        <f t="shared" si="9"/>
        <v>19</v>
      </c>
      <c r="AF37" s="38"/>
      <c r="AG37" s="37">
        <f t="shared" si="21"/>
        <v>0</v>
      </c>
      <c r="AH37" s="21">
        <f t="shared" si="10"/>
        <v>19</v>
      </c>
      <c r="AI37" s="41"/>
      <c r="AJ37" s="42">
        <f t="shared" si="22"/>
        <v>0</v>
      </c>
      <c r="AK37" s="47">
        <f t="shared" si="23"/>
        <v>0</v>
      </c>
      <c r="AL37" s="25" t="str">
        <f t="shared" si="24"/>
        <v/>
      </c>
      <c r="AM37" s="22">
        <f t="shared" si="11"/>
        <v>14</v>
      </c>
      <c r="AN37" s="38"/>
      <c r="AO37" s="17">
        <f t="shared" si="25"/>
        <v>0</v>
      </c>
      <c r="AP37" s="23">
        <f t="shared" si="12"/>
        <v>19</v>
      </c>
      <c r="AQ37" s="38"/>
      <c r="AR37" s="37">
        <f t="shared" si="26"/>
        <v>0</v>
      </c>
      <c r="AS37" s="24">
        <f t="shared" si="13"/>
        <v>19</v>
      </c>
      <c r="AT37" s="38"/>
      <c r="AU37" s="42">
        <f t="shared" si="27"/>
        <v>0</v>
      </c>
      <c r="AV37" s="47">
        <f t="shared" si="28"/>
        <v>0</v>
      </c>
    </row>
    <row r="38" spans="1:48" x14ac:dyDescent="0.3">
      <c r="A38">
        <v>38</v>
      </c>
      <c r="B38" s="64">
        <f t="shared" si="29"/>
        <v>2201</v>
      </c>
      <c r="C38" s="61" t="s">
        <v>11</v>
      </c>
      <c r="D38" s="15">
        <f t="shared" si="30"/>
        <v>2300</v>
      </c>
      <c r="E38" s="6">
        <f t="shared" si="31"/>
        <v>3.956521739130435E-2</v>
      </c>
      <c r="F38" s="7">
        <f t="shared" si="32"/>
        <v>91</v>
      </c>
      <c r="G38" s="49"/>
      <c r="H38" s="35">
        <f t="shared" si="0"/>
        <v>0</v>
      </c>
      <c r="I38" s="31">
        <f t="shared" si="1"/>
        <v>100</v>
      </c>
      <c r="J38" s="38"/>
      <c r="K38" s="39">
        <f t="shared" si="2"/>
        <v>0</v>
      </c>
      <c r="L38" s="63">
        <f t="shared" si="3"/>
        <v>120</v>
      </c>
      <c r="M38" s="43"/>
      <c r="N38" s="44">
        <f t="shared" si="4"/>
        <v>0</v>
      </c>
      <c r="O38" s="46">
        <f t="shared" si="14"/>
        <v>0</v>
      </c>
      <c r="P38" s="9">
        <f t="shared" si="33"/>
        <v>1.7719218537028625E-2</v>
      </c>
      <c r="Q38" s="10">
        <f t="shared" si="34"/>
        <v>39</v>
      </c>
      <c r="R38" s="38"/>
      <c r="S38" s="17">
        <f t="shared" si="15"/>
        <v>0</v>
      </c>
      <c r="T38" s="13">
        <f t="shared" si="6"/>
        <v>43</v>
      </c>
      <c r="U38" s="38"/>
      <c r="V38" s="45">
        <f t="shared" si="16"/>
        <v>0</v>
      </c>
      <c r="W38" s="14">
        <f t="shared" si="7"/>
        <v>51.6</v>
      </c>
      <c r="X38" s="38"/>
      <c r="Y38" s="45">
        <f t="shared" si="17"/>
        <v>0</v>
      </c>
      <c r="Z38" s="32">
        <f t="shared" si="18"/>
        <v>0</v>
      </c>
      <c r="AA38" s="16">
        <f t="shared" si="19"/>
        <v>9.8440102983492362E-3</v>
      </c>
      <c r="AB38" s="18">
        <f t="shared" si="35"/>
        <v>21.666666666666668</v>
      </c>
      <c r="AC38" s="38"/>
      <c r="AD38" s="17">
        <f t="shared" si="20"/>
        <v>0</v>
      </c>
      <c r="AE38" s="20">
        <f t="shared" si="9"/>
        <v>24</v>
      </c>
      <c r="AF38" s="38"/>
      <c r="AG38" s="37">
        <f t="shared" si="21"/>
        <v>0</v>
      </c>
      <c r="AH38" s="21">
        <f t="shared" si="10"/>
        <v>28.799999999999997</v>
      </c>
      <c r="AI38" s="41"/>
      <c r="AJ38" s="42">
        <f t="shared" si="22"/>
        <v>0</v>
      </c>
      <c r="AK38" s="47">
        <f t="shared" si="23"/>
        <v>0</v>
      </c>
      <c r="AL38" s="25" t="str">
        <f t="shared" si="24"/>
        <v/>
      </c>
      <c r="AM38" s="22">
        <f t="shared" si="11"/>
        <v>14</v>
      </c>
      <c r="AN38" s="38"/>
      <c r="AO38" s="17">
        <f t="shared" si="25"/>
        <v>0</v>
      </c>
      <c r="AP38" s="23">
        <f t="shared" si="12"/>
        <v>19</v>
      </c>
      <c r="AQ38" s="38"/>
      <c r="AR38" s="37">
        <f t="shared" si="26"/>
        <v>0</v>
      </c>
      <c r="AS38" s="24">
        <f t="shared" si="13"/>
        <v>19</v>
      </c>
      <c r="AT38" s="38"/>
      <c r="AU38" s="42">
        <f t="shared" si="27"/>
        <v>0</v>
      </c>
      <c r="AV38" s="47">
        <f t="shared" si="28"/>
        <v>0</v>
      </c>
    </row>
    <row r="39" spans="1:48" ht="15" x14ac:dyDescent="0.25">
      <c r="A39">
        <v>39</v>
      </c>
      <c r="B39" s="64">
        <f t="shared" si="29"/>
        <v>2301</v>
      </c>
      <c r="C39" s="61" t="s">
        <v>11</v>
      </c>
      <c r="D39" s="15">
        <f t="shared" si="30"/>
        <v>2400</v>
      </c>
      <c r="E39" s="6">
        <f t="shared" si="31"/>
        <v>4.3333333333333335E-2</v>
      </c>
      <c r="F39" s="7">
        <f t="shared" si="32"/>
        <v>104</v>
      </c>
      <c r="G39" s="49"/>
      <c r="H39" s="35">
        <f t="shared" si="0"/>
        <v>0</v>
      </c>
      <c r="I39" s="31">
        <f t="shared" si="1"/>
        <v>114</v>
      </c>
      <c r="J39" s="38"/>
      <c r="K39" s="39">
        <f t="shared" si="2"/>
        <v>0</v>
      </c>
      <c r="L39" s="63">
        <f t="shared" si="3"/>
        <v>137</v>
      </c>
      <c r="M39" s="43"/>
      <c r="N39" s="44">
        <f t="shared" si="4"/>
        <v>0</v>
      </c>
      <c r="O39" s="46">
        <f t="shared" si="14"/>
        <v>0</v>
      </c>
      <c r="P39" s="9">
        <f t="shared" si="33"/>
        <v>1.977401129943503E-2</v>
      </c>
      <c r="Q39" s="10">
        <f t="shared" si="34"/>
        <v>45.5</v>
      </c>
      <c r="R39" s="38"/>
      <c r="S39" s="17">
        <f t="shared" si="15"/>
        <v>0</v>
      </c>
      <c r="T39" s="13">
        <f t="shared" si="6"/>
        <v>50</v>
      </c>
      <c r="U39" s="38"/>
      <c r="V39" s="45">
        <f t="shared" si="16"/>
        <v>0</v>
      </c>
      <c r="W39" s="14">
        <f t="shared" si="7"/>
        <v>60</v>
      </c>
      <c r="X39" s="38"/>
      <c r="Y39" s="45">
        <f t="shared" si="17"/>
        <v>0</v>
      </c>
      <c r="Z39" s="32">
        <f t="shared" si="18"/>
        <v>0</v>
      </c>
      <c r="AA39" s="16">
        <f t="shared" si="19"/>
        <v>1.1299435028248588E-2</v>
      </c>
      <c r="AB39" s="18">
        <f t="shared" si="35"/>
        <v>26</v>
      </c>
      <c r="AC39" s="38"/>
      <c r="AD39" s="17">
        <f t="shared" si="20"/>
        <v>0</v>
      </c>
      <c r="AE39" s="20">
        <f t="shared" si="9"/>
        <v>29</v>
      </c>
      <c r="AF39" s="38"/>
      <c r="AG39" s="37">
        <f t="shared" si="21"/>
        <v>0</v>
      </c>
      <c r="AH39" s="21">
        <f t="shared" si="10"/>
        <v>34.799999999999997</v>
      </c>
      <c r="AI39" s="41"/>
      <c r="AJ39" s="42">
        <f t="shared" si="22"/>
        <v>0</v>
      </c>
      <c r="AK39" s="47">
        <f t="shared" si="23"/>
        <v>0</v>
      </c>
      <c r="AL39" s="25">
        <f t="shared" si="24"/>
        <v>7.0621468926553672E-3</v>
      </c>
      <c r="AM39" s="22">
        <f t="shared" ref="AM39:AM73" si="36">IF((((B39-1-$H$10)*$H$17)/4)&gt;$H$14,$H$14,IF((((B39-1-$H$10)*$H$17)/4)&lt;$H$5,$H$5,((B39-1-$H$10)*$H$17)/4))</f>
        <v>16.25</v>
      </c>
      <c r="AN39" s="38"/>
      <c r="AO39" s="17">
        <f t="shared" si="25"/>
        <v>0</v>
      </c>
      <c r="AP39" s="23">
        <f t="shared" si="12"/>
        <v>19</v>
      </c>
      <c r="AQ39" s="38"/>
      <c r="AR39" s="37">
        <f t="shared" si="26"/>
        <v>0</v>
      </c>
      <c r="AS39" s="24">
        <f t="shared" si="13"/>
        <v>19</v>
      </c>
      <c r="AT39" s="38"/>
      <c r="AU39" s="42">
        <f t="shared" si="27"/>
        <v>0</v>
      </c>
      <c r="AV39" s="47">
        <f t="shared" si="28"/>
        <v>0</v>
      </c>
    </row>
    <row r="40" spans="1:48" ht="15" x14ac:dyDescent="0.25">
      <c r="A40">
        <v>40</v>
      </c>
      <c r="B40" s="64">
        <f t="shared" si="29"/>
        <v>2401</v>
      </c>
      <c r="C40" s="61" t="s">
        <v>11</v>
      </c>
      <c r="D40" s="15">
        <f t="shared" si="30"/>
        <v>2500</v>
      </c>
      <c r="E40" s="6">
        <f t="shared" si="31"/>
        <v>4.6800000000000001E-2</v>
      </c>
      <c r="F40" s="7">
        <f t="shared" si="32"/>
        <v>117</v>
      </c>
      <c r="G40" s="34"/>
      <c r="H40" s="35">
        <f t="shared" si="0"/>
        <v>0</v>
      </c>
      <c r="I40" s="31">
        <f t="shared" si="1"/>
        <v>129</v>
      </c>
      <c r="J40" s="38"/>
      <c r="K40" s="39">
        <f t="shared" si="2"/>
        <v>0</v>
      </c>
      <c r="L40" s="63">
        <f t="shared" si="3"/>
        <v>155</v>
      </c>
      <c r="M40" s="43"/>
      <c r="N40" s="44">
        <f t="shared" si="4"/>
        <v>0</v>
      </c>
      <c r="O40" s="46">
        <f t="shared" si="14"/>
        <v>0</v>
      </c>
      <c r="P40" s="9">
        <f t="shared" si="33"/>
        <v>2.1657642648896292E-2</v>
      </c>
      <c r="Q40" s="10">
        <f t="shared" si="34"/>
        <v>52</v>
      </c>
      <c r="R40" s="38"/>
      <c r="S40" s="17">
        <f t="shared" si="15"/>
        <v>0</v>
      </c>
      <c r="T40" s="13">
        <f t="shared" si="6"/>
        <v>57</v>
      </c>
      <c r="U40" s="38"/>
      <c r="V40" s="45">
        <f t="shared" si="16"/>
        <v>0</v>
      </c>
      <c r="W40" s="14">
        <f t="shared" si="7"/>
        <v>68.399999999999991</v>
      </c>
      <c r="X40" s="38"/>
      <c r="Y40" s="45">
        <f t="shared" si="17"/>
        <v>0</v>
      </c>
      <c r="Z40" s="32">
        <f t="shared" si="18"/>
        <v>0</v>
      </c>
      <c r="AA40" s="16">
        <f t="shared" si="19"/>
        <v>1.2633624878522837E-2</v>
      </c>
      <c r="AB40" s="18">
        <f t="shared" si="35"/>
        <v>30.333333333333332</v>
      </c>
      <c r="AC40" s="38"/>
      <c r="AD40" s="17">
        <f t="shared" si="20"/>
        <v>0</v>
      </c>
      <c r="AE40" s="20">
        <f t="shared" si="9"/>
        <v>33</v>
      </c>
      <c r="AF40" s="38"/>
      <c r="AG40" s="37">
        <f t="shared" si="21"/>
        <v>0</v>
      </c>
      <c r="AH40" s="21">
        <f t="shared" si="10"/>
        <v>39.6</v>
      </c>
      <c r="AI40" s="41"/>
      <c r="AJ40" s="42">
        <f t="shared" si="22"/>
        <v>0</v>
      </c>
      <c r="AK40" s="47">
        <f t="shared" si="23"/>
        <v>0</v>
      </c>
      <c r="AL40" s="25">
        <f t="shared" si="24"/>
        <v>8.12161599333611E-3</v>
      </c>
      <c r="AM40" s="22">
        <f t="shared" si="36"/>
        <v>19.5</v>
      </c>
      <c r="AN40" s="38"/>
      <c r="AO40" s="17">
        <f t="shared" si="25"/>
        <v>0</v>
      </c>
      <c r="AP40" s="23">
        <f t="shared" si="12"/>
        <v>21</v>
      </c>
      <c r="AQ40" s="38"/>
      <c r="AR40" s="37">
        <f t="shared" si="26"/>
        <v>0</v>
      </c>
      <c r="AS40" s="24">
        <f t="shared" si="13"/>
        <v>25</v>
      </c>
      <c r="AT40" s="38"/>
      <c r="AU40" s="42">
        <f t="shared" si="27"/>
        <v>0</v>
      </c>
      <c r="AV40" s="47">
        <f t="shared" si="28"/>
        <v>0</v>
      </c>
    </row>
    <row r="41" spans="1:48" ht="15" x14ac:dyDescent="0.25">
      <c r="A41">
        <v>41</v>
      </c>
      <c r="B41" s="64">
        <f t="shared" si="29"/>
        <v>2501</v>
      </c>
      <c r="C41" s="61" t="s">
        <v>11</v>
      </c>
      <c r="D41" s="15">
        <f t="shared" si="30"/>
        <v>2600</v>
      </c>
      <c r="E41" s="6">
        <f t="shared" si="31"/>
        <v>0.05</v>
      </c>
      <c r="F41" s="7">
        <f t="shared" si="32"/>
        <v>130</v>
      </c>
      <c r="G41" s="34"/>
      <c r="H41" s="35">
        <f t="shared" si="0"/>
        <v>0</v>
      </c>
      <c r="I41" s="31">
        <f t="shared" si="1"/>
        <v>143</v>
      </c>
      <c r="J41" s="38"/>
      <c r="K41" s="39">
        <f t="shared" si="2"/>
        <v>0</v>
      </c>
      <c r="L41" s="63">
        <f t="shared" si="3"/>
        <v>172</v>
      </c>
      <c r="M41" s="43"/>
      <c r="N41" s="44">
        <f t="shared" si="4"/>
        <v>0</v>
      </c>
      <c r="O41" s="46">
        <f t="shared" si="14"/>
        <v>0</v>
      </c>
      <c r="P41" s="9">
        <f t="shared" si="33"/>
        <v>2.3390643742502999E-2</v>
      </c>
      <c r="Q41" s="10">
        <f t="shared" si="34"/>
        <v>58.5</v>
      </c>
      <c r="R41" s="38"/>
      <c r="S41" s="17">
        <f t="shared" si="15"/>
        <v>0</v>
      </c>
      <c r="T41" s="13">
        <f t="shared" si="6"/>
        <v>64</v>
      </c>
      <c r="U41" s="38"/>
      <c r="V41" s="45">
        <f t="shared" si="16"/>
        <v>0</v>
      </c>
      <c r="W41" s="14">
        <f t="shared" si="7"/>
        <v>76.8</v>
      </c>
      <c r="X41" s="38"/>
      <c r="Y41" s="45">
        <f t="shared" si="17"/>
        <v>0</v>
      </c>
      <c r="Z41" s="32">
        <f t="shared" si="18"/>
        <v>0</v>
      </c>
      <c r="AA41" s="16">
        <f t="shared" si="19"/>
        <v>1.3861122217779553E-2</v>
      </c>
      <c r="AB41" s="18">
        <f t="shared" si="35"/>
        <v>34.666666666666664</v>
      </c>
      <c r="AC41" s="38"/>
      <c r="AD41" s="17">
        <f t="shared" si="20"/>
        <v>0</v>
      </c>
      <c r="AE41" s="20">
        <f t="shared" si="9"/>
        <v>38</v>
      </c>
      <c r="AF41" s="38"/>
      <c r="AG41" s="37">
        <f t="shared" si="21"/>
        <v>0</v>
      </c>
      <c r="AH41" s="21">
        <f t="shared" si="10"/>
        <v>45.6</v>
      </c>
      <c r="AI41" s="41"/>
      <c r="AJ41" s="42">
        <f t="shared" si="22"/>
        <v>0</v>
      </c>
      <c r="AK41" s="47">
        <f t="shared" si="23"/>
        <v>0</v>
      </c>
      <c r="AL41" s="25">
        <f t="shared" si="24"/>
        <v>9.0963614554178326E-3</v>
      </c>
      <c r="AM41" s="22">
        <f t="shared" si="36"/>
        <v>22.75</v>
      </c>
      <c r="AN41" s="38"/>
      <c r="AO41" s="17">
        <f t="shared" si="25"/>
        <v>0</v>
      </c>
      <c r="AP41" s="23">
        <f t="shared" si="12"/>
        <v>25</v>
      </c>
      <c r="AQ41" s="38"/>
      <c r="AR41" s="37">
        <f t="shared" si="26"/>
        <v>0</v>
      </c>
      <c r="AS41" s="24">
        <f t="shared" si="13"/>
        <v>30</v>
      </c>
      <c r="AT41" s="38"/>
      <c r="AU41" s="42">
        <f t="shared" si="27"/>
        <v>0</v>
      </c>
      <c r="AV41" s="47">
        <f t="shared" si="28"/>
        <v>0</v>
      </c>
    </row>
    <row r="42" spans="1:48" ht="15" x14ac:dyDescent="0.25">
      <c r="A42">
        <v>42</v>
      </c>
      <c r="B42" s="64">
        <f t="shared" si="29"/>
        <v>2601</v>
      </c>
      <c r="C42" s="61" t="s">
        <v>11</v>
      </c>
      <c r="D42" s="15">
        <f t="shared" si="30"/>
        <v>2700</v>
      </c>
      <c r="E42" s="6">
        <f t="shared" si="31"/>
        <v>5.2962962962962962E-2</v>
      </c>
      <c r="F42" s="7">
        <f t="shared" si="32"/>
        <v>143</v>
      </c>
      <c r="G42" s="34"/>
      <c r="H42" s="35">
        <f t="shared" si="0"/>
        <v>0</v>
      </c>
      <c r="I42" s="31">
        <f t="shared" si="1"/>
        <v>157</v>
      </c>
      <c r="J42" s="38"/>
      <c r="K42" s="39">
        <f t="shared" si="2"/>
        <v>0</v>
      </c>
      <c r="L42" s="63">
        <f t="shared" si="3"/>
        <v>188</v>
      </c>
      <c r="M42" s="43"/>
      <c r="N42" s="44">
        <f t="shared" si="4"/>
        <v>0</v>
      </c>
      <c r="O42" s="46">
        <f t="shared" si="14"/>
        <v>0</v>
      </c>
      <c r="P42" s="9">
        <f t="shared" si="33"/>
        <v>2.4990388312187622E-2</v>
      </c>
      <c r="Q42" s="10">
        <f t="shared" si="34"/>
        <v>65</v>
      </c>
      <c r="R42" s="38"/>
      <c r="S42" s="17">
        <f t="shared" si="15"/>
        <v>0</v>
      </c>
      <c r="T42" s="13">
        <f t="shared" si="6"/>
        <v>72</v>
      </c>
      <c r="U42" s="38"/>
      <c r="V42" s="45">
        <f t="shared" si="16"/>
        <v>0</v>
      </c>
      <c r="W42" s="14">
        <f t="shared" si="7"/>
        <v>86.399999999999991</v>
      </c>
      <c r="X42" s="38"/>
      <c r="Y42" s="45">
        <f t="shared" si="17"/>
        <v>0</v>
      </c>
      <c r="Z42" s="32">
        <f t="shared" si="18"/>
        <v>0</v>
      </c>
      <c r="AA42" s="16">
        <f t="shared" si="19"/>
        <v>1.4994232987312572E-2</v>
      </c>
      <c r="AB42" s="18">
        <f t="shared" si="35"/>
        <v>39</v>
      </c>
      <c r="AC42" s="38"/>
      <c r="AD42" s="17">
        <f t="shared" si="20"/>
        <v>0</v>
      </c>
      <c r="AE42" s="20">
        <f t="shared" si="9"/>
        <v>43</v>
      </c>
      <c r="AF42" s="38"/>
      <c r="AG42" s="37">
        <f t="shared" si="21"/>
        <v>0</v>
      </c>
      <c r="AH42" s="21">
        <f t="shared" si="10"/>
        <v>51.6</v>
      </c>
      <c r="AI42" s="41"/>
      <c r="AJ42" s="42">
        <f t="shared" si="22"/>
        <v>0</v>
      </c>
      <c r="AK42" s="47">
        <f t="shared" si="23"/>
        <v>0</v>
      </c>
      <c r="AL42" s="25">
        <f t="shared" si="24"/>
        <v>9.9961553248750484E-3</v>
      </c>
      <c r="AM42" s="22">
        <f t="shared" si="36"/>
        <v>26</v>
      </c>
      <c r="AN42" s="38"/>
      <c r="AO42" s="17">
        <f t="shared" si="25"/>
        <v>0</v>
      </c>
      <c r="AP42" s="23">
        <f t="shared" si="12"/>
        <v>29</v>
      </c>
      <c r="AQ42" s="38"/>
      <c r="AR42" s="37">
        <f t="shared" si="26"/>
        <v>0</v>
      </c>
      <c r="AS42" s="24">
        <f t="shared" si="13"/>
        <v>35</v>
      </c>
      <c r="AT42" s="38"/>
      <c r="AU42" s="42">
        <f t="shared" si="27"/>
        <v>0</v>
      </c>
      <c r="AV42" s="47">
        <f t="shared" si="28"/>
        <v>0</v>
      </c>
    </row>
    <row r="43" spans="1:48" ht="15" x14ac:dyDescent="0.25">
      <c r="A43">
        <v>43</v>
      </c>
      <c r="B43" s="64">
        <f t="shared" si="29"/>
        <v>2701</v>
      </c>
      <c r="C43" s="61" t="s">
        <v>11</v>
      </c>
      <c r="D43" s="15">
        <f t="shared" si="30"/>
        <v>2800</v>
      </c>
      <c r="E43" s="6">
        <f t="shared" si="31"/>
        <v>5.5714285714285716E-2</v>
      </c>
      <c r="F43" s="7">
        <f t="shared" si="32"/>
        <v>156</v>
      </c>
      <c r="G43" s="34"/>
      <c r="H43" s="35">
        <f t="shared" si="0"/>
        <v>0</v>
      </c>
      <c r="I43" s="31">
        <f t="shared" si="1"/>
        <v>172</v>
      </c>
      <c r="J43" s="38"/>
      <c r="K43" s="39">
        <f t="shared" si="2"/>
        <v>0</v>
      </c>
      <c r="L43" s="63">
        <f t="shared" si="3"/>
        <v>206</v>
      </c>
      <c r="M43" s="43"/>
      <c r="N43" s="44">
        <f t="shared" si="4"/>
        <v>0</v>
      </c>
      <c r="O43" s="46">
        <f t="shared" si="14"/>
        <v>0</v>
      </c>
      <c r="P43" s="9">
        <f t="shared" si="33"/>
        <v>2.6471677156608663E-2</v>
      </c>
      <c r="Q43" s="10">
        <f t="shared" si="34"/>
        <v>71.5</v>
      </c>
      <c r="R43" s="38"/>
      <c r="S43" s="17">
        <f t="shared" si="15"/>
        <v>0</v>
      </c>
      <c r="T43" s="13">
        <f t="shared" si="6"/>
        <v>79</v>
      </c>
      <c r="U43" s="38"/>
      <c r="V43" s="45">
        <f t="shared" si="16"/>
        <v>0</v>
      </c>
      <c r="W43" s="14">
        <f t="shared" si="7"/>
        <v>94.8</v>
      </c>
      <c r="X43" s="38"/>
      <c r="Y43" s="45">
        <f t="shared" si="17"/>
        <v>0</v>
      </c>
      <c r="Z43" s="32">
        <f t="shared" si="18"/>
        <v>0</v>
      </c>
      <c r="AA43" s="16">
        <f t="shared" si="19"/>
        <v>1.6043440700974947E-2</v>
      </c>
      <c r="AB43" s="18">
        <f t="shared" si="35"/>
        <v>43.333333333333336</v>
      </c>
      <c r="AC43" s="38"/>
      <c r="AD43" s="17">
        <f t="shared" si="20"/>
        <v>0</v>
      </c>
      <c r="AE43" s="20">
        <f t="shared" si="9"/>
        <v>48</v>
      </c>
      <c r="AF43" s="38"/>
      <c r="AG43" s="37">
        <f t="shared" si="21"/>
        <v>0</v>
      </c>
      <c r="AH43" s="21">
        <f t="shared" si="10"/>
        <v>57.599999999999994</v>
      </c>
      <c r="AI43" s="41"/>
      <c r="AJ43" s="42">
        <f t="shared" si="22"/>
        <v>0</v>
      </c>
      <c r="AK43" s="47">
        <f t="shared" si="23"/>
        <v>0</v>
      </c>
      <c r="AL43" s="25">
        <f t="shared" si="24"/>
        <v>1.082932247315809E-2</v>
      </c>
      <c r="AM43" s="22">
        <f t="shared" si="36"/>
        <v>29.25</v>
      </c>
      <c r="AN43" s="38"/>
      <c r="AO43" s="17">
        <f t="shared" si="25"/>
        <v>0</v>
      </c>
      <c r="AP43" s="23">
        <f t="shared" si="12"/>
        <v>32</v>
      </c>
      <c r="AQ43" s="38"/>
      <c r="AR43" s="37">
        <f t="shared" si="26"/>
        <v>0</v>
      </c>
      <c r="AS43" s="24">
        <f t="shared" si="13"/>
        <v>38</v>
      </c>
      <c r="AT43" s="38"/>
      <c r="AU43" s="42">
        <f t="shared" si="27"/>
        <v>0</v>
      </c>
      <c r="AV43" s="47">
        <f t="shared" si="28"/>
        <v>0</v>
      </c>
    </row>
    <row r="44" spans="1:48" ht="15" x14ac:dyDescent="0.25">
      <c r="A44">
        <v>44</v>
      </c>
      <c r="B44" s="64">
        <f t="shared" si="29"/>
        <v>2801</v>
      </c>
      <c r="C44" s="61" t="s">
        <v>11</v>
      </c>
      <c r="D44" s="15">
        <f t="shared" si="30"/>
        <v>2900</v>
      </c>
      <c r="E44" s="6">
        <f t="shared" si="31"/>
        <v>5.8275862068965519E-2</v>
      </c>
      <c r="F44" s="7">
        <f t="shared" si="32"/>
        <v>169</v>
      </c>
      <c r="G44" s="34"/>
      <c r="H44" s="35">
        <f t="shared" si="0"/>
        <v>0</v>
      </c>
      <c r="I44" s="31">
        <f t="shared" si="1"/>
        <v>186</v>
      </c>
      <c r="J44" s="38"/>
      <c r="K44" s="39">
        <f t="shared" si="2"/>
        <v>0</v>
      </c>
      <c r="L44" s="63">
        <f t="shared" si="3"/>
        <v>223</v>
      </c>
      <c r="M44" s="43"/>
      <c r="N44" s="44">
        <f t="shared" si="4"/>
        <v>0</v>
      </c>
      <c r="O44" s="46">
        <f t="shared" si="14"/>
        <v>0</v>
      </c>
      <c r="P44" s="9">
        <f t="shared" si="33"/>
        <v>2.7847197429489469E-2</v>
      </c>
      <c r="Q44" s="10">
        <f t="shared" si="34"/>
        <v>78</v>
      </c>
      <c r="R44" s="38"/>
      <c r="S44" s="17">
        <f t="shared" si="15"/>
        <v>0</v>
      </c>
      <c r="T44" s="13">
        <f t="shared" si="6"/>
        <v>86</v>
      </c>
      <c r="U44" s="38"/>
      <c r="V44" s="45">
        <f t="shared" si="16"/>
        <v>0</v>
      </c>
      <c r="W44" s="14">
        <f t="shared" si="7"/>
        <v>103.2</v>
      </c>
      <c r="X44" s="38"/>
      <c r="Y44" s="45">
        <f t="shared" si="17"/>
        <v>0</v>
      </c>
      <c r="Z44" s="32">
        <f t="shared" si="18"/>
        <v>0</v>
      </c>
      <c r="AA44" s="16">
        <f t="shared" si="19"/>
        <v>1.7017731762465786E-2</v>
      </c>
      <c r="AB44" s="18">
        <f t="shared" si="35"/>
        <v>47.666666666666664</v>
      </c>
      <c r="AC44" s="38"/>
      <c r="AD44" s="17">
        <f t="shared" si="20"/>
        <v>0</v>
      </c>
      <c r="AE44" s="20">
        <f t="shared" si="9"/>
        <v>52</v>
      </c>
      <c r="AF44" s="38"/>
      <c r="AG44" s="37">
        <f t="shared" si="21"/>
        <v>0</v>
      </c>
      <c r="AH44" s="21">
        <f t="shared" si="10"/>
        <v>62.4</v>
      </c>
      <c r="AI44" s="41"/>
      <c r="AJ44" s="42">
        <f t="shared" si="22"/>
        <v>0</v>
      </c>
      <c r="AK44" s="47">
        <f t="shared" si="23"/>
        <v>0</v>
      </c>
      <c r="AL44" s="25">
        <f t="shared" si="24"/>
        <v>1.1602998928953945E-2</v>
      </c>
      <c r="AM44" s="22">
        <f t="shared" si="36"/>
        <v>32.5</v>
      </c>
      <c r="AN44" s="38"/>
      <c r="AO44" s="17">
        <f t="shared" si="25"/>
        <v>0</v>
      </c>
      <c r="AP44" s="23">
        <f t="shared" si="12"/>
        <v>36</v>
      </c>
      <c r="AQ44" s="38"/>
      <c r="AR44" s="37">
        <f t="shared" si="26"/>
        <v>0</v>
      </c>
      <c r="AS44" s="24">
        <f t="shared" si="13"/>
        <v>43</v>
      </c>
      <c r="AT44" s="38"/>
      <c r="AU44" s="42">
        <f t="shared" si="27"/>
        <v>0</v>
      </c>
      <c r="AV44" s="47">
        <f t="shared" si="28"/>
        <v>0</v>
      </c>
    </row>
    <row r="45" spans="1:48" x14ac:dyDescent="0.3">
      <c r="A45">
        <v>45</v>
      </c>
      <c r="B45" s="64">
        <f t="shared" si="29"/>
        <v>2901</v>
      </c>
      <c r="C45" s="61" t="s">
        <v>11</v>
      </c>
      <c r="D45" s="15">
        <f t="shared" si="30"/>
        <v>3000</v>
      </c>
      <c r="E45" s="6">
        <f t="shared" si="31"/>
        <v>6.0666666666666667E-2</v>
      </c>
      <c r="F45" s="7">
        <f t="shared" si="32"/>
        <v>182</v>
      </c>
      <c r="G45" s="34"/>
      <c r="H45" s="35">
        <f t="shared" si="0"/>
        <v>0</v>
      </c>
      <c r="I45" s="31">
        <f t="shared" si="1"/>
        <v>200</v>
      </c>
      <c r="J45" s="38"/>
      <c r="K45" s="39">
        <f t="shared" si="2"/>
        <v>0</v>
      </c>
      <c r="L45" s="63">
        <f t="shared" si="3"/>
        <v>240</v>
      </c>
      <c r="M45" s="43"/>
      <c r="N45" s="44">
        <f t="shared" si="4"/>
        <v>0</v>
      </c>
      <c r="O45" s="46">
        <f t="shared" si="14"/>
        <v>0</v>
      </c>
      <c r="P45" s="9">
        <f t="shared" si="33"/>
        <v>2.9127886935539467E-2</v>
      </c>
      <c r="Q45" s="10">
        <f t="shared" si="34"/>
        <v>84.5</v>
      </c>
      <c r="R45" s="38"/>
      <c r="S45" s="17">
        <f t="shared" si="15"/>
        <v>0</v>
      </c>
      <c r="T45" s="13">
        <f t="shared" si="6"/>
        <v>93</v>
      </c>
      <c r="U45" s="38"/>
      <c r="V45" s="45">
        <f t="shared" si="16"/>
        <v>0</v>
      </c>
      <c r="W45" s="14">
        <f t="shared" si="7"/>
        <v>111.6</v>
      </c>
      <c r="X45" s="38"/>
      <c r="Y45" s="45">
        <f t="shared" si="17"/>
        <v>0</v>
      </c>
      <c r="Z45" s="32">
        <f t="shared" si="18"/>
        <v>0</v>
      </c>
      <c r="AA45" s="16">
        <f t="shared" si="19"/>
        <v>1.7924853498793518E-2</v>
      </c>
      <c r="AB45" s="18">
        <f t="shared" si="35"/>
        <v>52</v>
      </c>
      <c r="AC45" s="38"/>
      <c r="AD45" s="17">
        <f t="shared" si="20"/>
        <v>0</v>
      </c>
      <c r="AE45" s="20">
        <f t="shared" si="9"/>
        <v>57</v>
      </c>
      <c r="AF45" s="38"/>
      <c r="AG45" s="37">
        <f t="shared" si="21"/>
        <v>0</v>
      </c>
      <c r="AH45" s="21">
        <f t="shared" si="10"/>
        <v>68.399999999999991</v>
      </c>
      <c r="AI45" s="41"/>
      <c r="AJ45" s="42">
        <f t="shared" si="22"/>
        <v>0</v>
      </c>
      <c r="AK45" s="47">
        <f t="shared" si="23"/>
        <v>0</v>
      </c>
      <c r="AL45" s="25">
        <f t="shared" si="24"/>
        <v>1.2323336780420545E-2</v>
      </c>
      <c r="AM45" s="22">
        <f t="shared" si="36"/>
        <v>35.75</v>
      </c>
      <c r="AN45" s="38"/>
      <c r="AO45" s="17">
        <f t="shared" si="25"/>
        <v>0</v>
      </c>
      <c r="AP45" s="23">
        <f t="shared" si="12"/>
        <v>39</v>
      </c>
      <c r="AQ45" s="38"/>
      <c r="AR45" s="37">
        <f t="shared" si="26"/>
        <v>0</v>
      </c>
      <c r="AS45" s="24">
        <f t="shared" si="13"/>
        <v>47</v>
      </c>
      <c r="AT45" s="38"/>
      <c r="AU45" s="42">
        <f t="shared" si="27"/>
        <v>0</v>
      </c>
      <c r="AV45" s="47">
        <f t="shared" si="28"/>
        <v>0</v>
      </c>
    </row>
    <row r="46" spans="1:48" x14ac:dyDescent="0.3">
      <c r="A46">
        <v>46</v>
      </c>
      <c r="B46" s="64">
        <f t="shared" si="29"/>
        <v>3001</v>
      </c>
      <c r="C46" s="61" t="s">
        <v>11</v>
      </c>
      <c r="D46" s="15">
        <f t="shared" si="30"/>
        <v>3100</v>
      </c>
      <c r="E46" s="6">
        <f t="shared" si="31"/>
        <v>6.2903225806451607E-2</v>
      </c>
      <c r="F46" s="7">
        <f t="shared" si="32"/>
        <v>195</v>
      </c>
      <c r="G46" s="34"/>
      <c r="H46" s="35">
        <f t="shared" si="0"/>
        <v>0</v>
      </c>
      <c r="I46" s="31">
        <f t="shared" si="1"/>
        <v>215</v>
      </c>
      <c r="J46" s="38"/>
      <c r="K46" s="39">
        <f t="shared" si="2"/>
        <v>0</v>
      </c>
      <c r="L46" s="63">
        <f t="shared" si="3"/>
        <v>258</v>
      </c>
      <c r="M46" s="43"/>
      <c r="N46" s="44">
        <f t="shared" si="4"/>
        <v>0</v>
      </c>
      <c r="O46" s="46">
        <f t="shared" si="14"/>
        <v>0</v>
      </c>
      <c r="P46" s="9">
        <f t="shared" si="33"/>
        <v>3.0323225591469511E-2</v>
      </c>
      <c r="Q46" s="10">
        <f t="shared" si="34"/>
        <v>91</v>
      </c>
      <c r="R46" s="38"/>
      <c r="S46" s="17">
        <f t="shared" si="15"/>
        <v>0</v>
      </c>
      <c r="T46" s="13">
        <f t="shared" si="6"/>
        <v>100</v>
      </c>
      <c r="U46" s="38"/>
      <c r="V46" s="45">
        <f t="shared" si="16"/>
        <v>0</v>
      </c>
      <c r="W46" s="14">
        <f t="shared" si="7"/>
        <v>120</v>
      </c>
      <c r="X46" s="38"/>
      <c r="Y46" s="45">
        <f t="shared" si="17"/>
        <v>0</v>
      </c>
      <c r="Z46" s="32">
        <f t="shared" si="18"/>
        <v>0</v>
      </c>
      <c r="AA46" s="16">
        <f t="shared" si="19"/>
        <v>1.877152060424303E-2</v>
      </c>
      <c r="AB46" s="18">
        <f t="shared" si="35"/>
        <v>56.333333333333336</v>
      </c>
      <c r="AC46" s="38"/>
      <c r="AD46" s="17">
        <f t="shared" si="20"/>
        <v>0</v>
      </c>
      <c r="AE46" s="20">
        <f t="shared" si="9"/>
        <v>62</v>
      </c>
      <c r="AF46" s="38"/>
      <c r="AG46" s="37">
        <f t="shared" si="21"/>
        <v>0</v>
      </c>
      <c r="AH46" s="21">
        <f t="shared" si="10"/>
        <v>74.399999999999991</v>
      </c>
      <c r="AI46" s="41"/>
      <c r="AJ46" s="42">
        <f t="shared" si="22"/>
        <v>0</v>
      </c>
      <c r="AK46" s="47">
        <f t="shared" si="23"/>
        <v>0</v>
      </c>
      <c r="AL46" s="25">
        <f t="shared" si="24"/>
        <v>1.299566811062979E-2</v>
      </c>
      <c r="AM46" s="22">
        <f t="shared" si="36"/>
        <v>39</v>
      </c>
      <c r="AN46" s="38"/>
      <c r="AO46" s="17">
        <f t="shared" si="25"/>
        <v>0</v>
      </c>
      <c r="AP46" s="23">
        <f t="shared" si="12"/>
        <v>43</v>
      </c>
      <c r="AQ46" s="38"/>
      <c r="AR46" s="37">
        <f t="shared" si="26"/>
        <v>0</v>
      </c>
      <c r="AS46" s="24">
        <f t="shared" si="13"/>
        <v>52</v>
      </c>
      <c r="AT46" s="38"/>
      <c r="AU46" s="42">
        <f t="shared" si="27"/>
        <v>0</v>
      </c>
      <c r="AV46" s="47">
        <f t="shared" si="28"/>
        <v>0</v>
      </c>
    </row>
    <row r="47" spans="1:48" x14ac:dyDescent="0.3">
      <c r="A47">
        <v>47</v>
      </c>
      <c r="B47" s="64">
        <f t="shared" si="29"/>
        <v>3101</v>
      </c>
      <c r="C47" s="61" t="s">
        <v>11</v>
      </c>
      <c r="D47" s="15">
        <f t="shared" si="30"/>
        <v>3200</v>
      </c>
      <c r="E47" s="6">
        <f t="shared" si="31"/>
        <v>6.5000000000000002E-2</v>
      </c>
      <c r="F47" s="7">
        <f t="shared" si="32"/>
        <v>208</v>
      </c>
      <c r="G47" s="34"/>
      <c r="H47" s="35">
        <f t="shared" si="0"/>
        <v>0</v>
      </c>
      <c r="I47" s="31">
        <f t="shared" si="1"/>
        <v>229</v>
      </c>
      <c r="J47" s="38"/>
      <c r="K47" s="39">
        <f t="shared" si="2"/>
        <v>0</v>
      </c>
      <c r="L47" s="63">
        <f t="shared" si="3"/>
        <v>275</v>
      </c>
      <c r="M47" s="43"/>
      <c r="N47" s="44">
        <f t="shared" si="4"/>
        <v>0</v>
      </c>
      <c r="O47" s="46">
        <f t="shared" si="14"/>
        <v>0</v>
      </c>
      <c r="P47" s="9">
        <f t="shared" si="33"/>
        <v>3.1441470493389231E-2</v>
      </c>
      <c r="Q47" s="10">
        <f t="shared" si="34"/>
        <v>97.5</v>
      </c>
      <c r="R47" s="38"/>
      <c r="S47" s="17">
        <f t="shared" si="15"/>
        <v>0</v>
      </c>
      <c r="T47" s="13">
        <f t="shared" si="6"/>
        <v>107</v>
      </c>
      <c r="U47" s="38"/>
      <c r="V47" s="45">
        <f t="shared" si="16"/>
        <v>0</v>
      </c>
      <c r="W47" s="14">
        <f t="shared" si="7"/>
        <v>128.4</v>
      </c>
      <c r="X47" s="38"/>
      <c r="Y47" s="45">
        <f t="shared" si="17"/>
        <v>0</v>
      </c>
      <c r="Z47" s="32">
        <f t="shared" si="18"/>
        <v>0</v>
      </c>
      <c r="AA47" s="16">
        <f t="shared" si="19"/>
        <v>1.9563581640331076E-2</v>
      </c>
      <c r="AB47" s="18">
        <f t="shared" si="35"/>
        <v>60.666666666666664</v>
      </c>
      <c r="AC47" s="38"/>
      <c r="AD47" s="17">
        <f t="shared" si="20"/>
        <v>0</v>
      </c>
      <c r="AE47" s="20">
        <f t="shared" si="9"/>
        <v>67</v>
      </c>
      <c r="AF47" s="38"/>
      <c r="AG47" s="37">
        <f t="shared" si="21"/>
        <v>0</v>
      </c>
      <c r="AH47" s="21">
        <f t="shared" si="10"/>
        <v>80.399999999999991</v>
      </c>
      <c r="AI47" s="41"/>
      <c r="AJ47" s="42">
        <f t="shared" si="22"/>
        <v>0</v>
      </c>
      <c r="AK47" s="47">
        <f t="shared" si="23"/>
        <v>0</v>
      </c>
      <c r="AL47" s="25">
        <f t="shared" si="24"/>
        <v>1.3624637213801999E-2</v>
      </c>
      <c r="AM47" s="22">
        <f t="shared" si="36"/>
        <v>42.25</v>
      </c>
      <c r="AN47" s="38"/>
      <c r="AO47" s="17">
        <f t="shared" si="25"/>
        <v>0</v>
      </c>
      <c r="AP47" s="23">
        <f t="shared" si="12"/>
        <v>46</v>
      </c>
      <c r="AQ47" s="38"/>
      <c r="AR47" s="37">
        <f t="shared" si="26"/>
        <v>0</v>
      </c>
      <c r="AS47" s="24">
        <f t="shared" si="13"/>
        <v>55</v>
      </c>
      <c r="AT47" s="38"/>
      <c r="AU47" s="42">
        <f t="shared" si="27"/>
        <v>0</v>
      </c>
      <c r="AV47" s="47">
        <f t="shared" si="28"/>
        <v>0</v>
      </c>
    </row>
    <row r="48" spans="1:48" x14ac:dyDescent="0.3">
      <c r="A48">
        <v>48</v>
      </c>
      <c r="B48" s="64">
        <f t="shared" si="29"/>
        <v>3201</v>
      </c>
      <c r="C48" s="61" t="s">
        <v>11</v>
      </c>
      <c r="D48" s="15">
        <f t="shared" si="30"/>
        <v>3300</v>
      </c>
      <c r="E48" s="6">
        <f t="shared" si="31"/>
        <v>6.6969696969696971E-2</v>
      </c>
      <c r="F48" s="7">
        <f t="shared" si="32"/>
        <v>221</v>
      </c>
      <c r="G48" s="34"/>
      <c r="H48" s="35">
        <f t="shared" si="0"/>
        <v>0</v>
      </c>
      <c r="I48" s="31">
        <f t="shared" si="1"/>
        <v>243</v>
      </c>
      <c r="J48" s="38"/>
      <c r="K48" s="39">
        <f t="shared" si="2"/>
        <v>0</v>
      </c>
      <c r="L48" s="63">
        <f t="shared" si="3"/>
        <v>292</v>
      </c>
      <c r="M48" s="43"/>
      <c r="N48" s="44">
        <f t="shared" si="4"/>
        <v>0</v>
      </c>
      <c r="O48" s="46">
        <f t="shared" si="14"/>
        <v>0</v>
      </c>
      <c r="P48" s="9">
        <f t="shared" si="33"/>
        <v>3.2489846922836615E-2</v>
      </c>
      <c r="Q48" s="10">
        <f t="shared" si="34"/>
        <v>104</v>
      </c>
      <c r="R48" s="38"/>
      <c r="S48" s="17">
        <f t="shared" si="15"/>
        <v>0</v>
      </c>
      <c r="T48" s="13">
        <f t="shared" si="6"/>
        <v>114</v>
      </c>
      <c r="U48" s="38"/>
      <c r="V48" s="45">
        <f t="shared" si="16"/>
        <v>0</v>
      </c>
      <c r="W48" s="14">
        <f t="shared" si="7"/>
        <v>136.79999999999998</v>
      </c>
      <c r="X48" s="38"/>
      <c r="Y48" s="45">
        <f t="shared" si="17"/>
        <v>0</v>
      </c>
      <c r="Z48" s="32">
        <f t="shared" si="18"/>
        <v>0</v>
      </c>
      <c r="AA48" s="16">
        <f t="shared" si="19"/>
        <v>2.0306154326772883E-2</v>
      </c>
      <c r="AB48" s="18">
        <f t="shared" si="35"/>
        <v>65</v>
      </c>
      <c r="AC48" s="38"/>
      <c r="AD48" s="17">
        <f t="shared" si="20"/>
        <v>0</v>
      </c>
      <c r="AE48" s="20">
        <f t="shared" si="9"/>
        <v>72</v>
      </c>
      <c r="AF48" s="38"/>
      <c r="AG48" s="37">
        <f t="shared" si="21"/>
        <v>0</v>
      </c>
      <c r="AH48" s="21">
        <f t="shared" si="10"/>
        <v>86.399999999999991</v>
      </c>
      <c r="AI48" s="41"/>
      <c r="AJ48" s="42">
        <f t="shared" si="22"/>
        <v>0</v>
      </c>
      <c r="AK48" s="47">
        <f t="shared" si="23"/>
        <v>0</v>
      </c>
      <c r="AL48" s="25">
        <f t="shared" si="24"/>
        <v>1.4214308028741018E-2</v>
      </c>
      <c r="AM48" s="22">
        <f t="shared" si="36"/>
        <v>45.5</v>
      </c>
      <c r="AN48" s="38"/>
      <c r="AO48" s="17">
        <f t="shared" si="25"/>
        <v>0</v>
      </c>
      <c r="AP48" s="23">
        <f t="shared" si="12"/>
        <v>50</v>
      </c>
      <c r="AQ48" s="38"/>
      <c r="AR48" s="37">
        <f t="shared" si="26"/>
        <v>0</v>
      </c>
      <c r="AS48" s="24">
        <f t="shared" si="13"/>
        <v>60</v>
      </c>
      <c r="AT48" s="38"/>
      <c r="AU48" s="42">
        <f t="shared" si="27"/>
        <v>0</v>
      </c>
      <c r="AV48" s="47">
        <f t="shared" si="28"/>
        <v>0</v>
      </c>
    </row>
    <row r="49" spans="1:48" x14ac:dyDescent="0.3">
      <c r="A49">
        <v>49</v>
      </c>
      <c r="B49" s="64">
        <f t="shared" si="29"/>
        <v>3301</v>
      </c>
      <c r="C49" s="61" t="s">
        <v>11</v>
      </c>
      <c r="D49" s="15">
        <f t="shared" si="30"/>
        <v>3400</v>
      </c>
      <c r="E49" s="6">
        <f t="shared" si="31"/>
        <v>6.88235294117647E-2</v>
      </c>
      <c r="F49" s="7">
        <f t="shared" si="32"/>
        <v>234</v>
      </c>
      <c r="G49" s="34"/>
      <c r="H49" s="35">
        <f t="shared" si="0"/>
        <v>0</v>
      </c>
      <c r="I49" s="31">
        <f t="shared" si="1"/>
        <v>257</v>
      </c>
      <c r="J49" s="38"/>
      <c r="K49" s="39">
        <f t="shared" si="2"/>
        <v>0</v>
      </c>
      <c r="L49" s="63">
        <f t="shared" si="3"/>
        <v>308</v>
      </c>
      <c r="M49" s="43"/>
      <c r="N49" s="44">
        <f t="shared" si="4"/>
        <v>0</v>
      </c>
      <c r="O49" s="46">
        <f t="shared" si="14"/>
        <v>0</v>
      </c>
      <c r="P49" s="9">
        <f t="shared" si="33"/>
        <v>3.34747046349591E-2</v>
      </c>
      <c r="Q49" s="10">
        <f t="shared" si="34"/>
        <v>110.5</v>
      </c>
      <c r="R49" s="38"/>
      <c r="S49" s="17">
        <f t="shared" si="15"/>
        <v>0</v>
      </c>
      <c r="T49" s="13">
        <f t="shared" si="6"/>
        <v>122</v>
      </c>
      <c r="U49" s="38"/>
      <c r="V49" s="45">
        <f t="shared" si="16"/>
        <v>0</v>
      </c>
      <c r="W49" s="14">
        <f t="shared" si="7"/>
        <v>146.4</v>
      </c>
      <c r="X49" s="38"/>
      <c r="Y49" s="45">
        <f t="shared" si="17"/>
        <v>0</v>
      </c>
      <c r="Z49" s="32">
        <f t="shared" si="18"/>
        <v>0</v>
      </c>
      <c r="AA49" s="16">
        <f t="shared" si="19"/>
        <v>2.1003736241542965E-2</v>
      </c>
      <c r="AB49" s="18">
        <f t="shared" si="35"/>
        <v>69.333333333333329</v>
      </c>
      <c r="AC49" s="38"/>
      <c r="AD49" s="17">
        <f t="shared" si="20"/>
        <v>0</v>
      </c>
      <c r="AE49" s="20">
        <f t="shared" si="9"/>
        <v>76</v>
      </c>
      <c r="AF49" s="38"/>
      <c r="AG49" s="37">
        <f t="shared" si="21"/>
        <v>0</v>
      </c>
      <c r="AH49" s="21">
        <f t="shared" si="10"/>
        <v>91.2</v>
      </c>
      <c r="AI49" s="41"/>
      <c r="AJ49" s="42">
        <f t="shared" si="22"/>
        <v>0</v>
      </c>
      <c r="AK49" s="47">
        <f t="shared" si="23"/>
        <v>0</v>
      </c>
      <c r="AL49" s="25">
        <f t="shared" si="24"/>
        <v>1.4768252044834899E-2</v>
      </c>
      <c r="AM49" s="22">
        <f t="shared" si="36"/>
        <v>48.75</v>
      </c>
      <c r="AN49" s="38"/>
      <c r="AO49" s="17">
        <f t="shared" si="25"/>
        <v>0</v>
      </c>
      <c r="AP49" s="23">
        <f t="shared" si="12"/>
        <v>54</v>
      </c>
      <c r="AQ49" s="38"/>
      <c r="AR49" s="37">
        <f t="shared" si="26"/>
        <v>0</v>
      </c>
      <c r="AS49" s="24">
        <f t="shared" si="13"/>
        <v>65</v>
      </c>
      <c r="AT49" s="38"/>
      <c r="AU49" s="42">
        <f t="shared" si="27"/>
        <v>0</v>
      </c>
      <c r="AV49" s="47">
        <f t="shared" si="28"/>
        <v>0</v>
      </c>
    </row>
    <row r="50" spans="1:48" x14ac:dyDescent="0.3">
      <c r="A50">
        <v>50</v>
      </c>
      <c r="B50" s="64">
        <f t="shared" si="29"/>
        <v>3401</v>
      </c>
      <c r="C50" s="61" t="s">
        <v>11</v>
      </c>
      <c r="D50" s="15">
        <f t="shared" si="30"/>
        <v>3500</v>
      </c>
      <c r="E50" s="6">
        <f t="shared" si="31"/>
        <v>7.0571428571428577E-2</v>
      </c>
      <c r="F50" s="7">
        <f t="shared" si="32"/>
        <v>247</v>
      </c>
      <c r="G50" s="34"/>
      <c r="H50" s="35">
        <f t="shared" si="0"/>
        <v>0</v>
      </c>
      <c r="I50" s="31">
        <f t="shared" si="1"/>
        <v>272</v>
      </c>
      <c r="J50" s="38"/>
      <c r="K50" s="39">
        <f t="shared" si="2"/>
        <v>0</v>
      </c>
      <c r="L50" s="63">
        <f t="shared" si="3"/>
        <v>326</v>
      </c>
      <c r="M50" s="43"/>
      <c r="N50" s="44">
        <f t="shared" si="4"/>
        <v>0</v>
      </c>
      <c r="O50" s="46">
        <f t="shared" si="14"/>
        <v>0</v>
      </c>
      <c r="P50" s="9">
        <f t="shared" si="33"/>
        <v>3.4401646574536898E-2</v>
      </c>
      <c r="Q50" s="10">
        <f t="shared" si="34"/>
        <v>117</v>
      </c>
      <c r="R50" s="38"/>
      <c r="S50" s="17">
        <f t="shared" si="15"/>
        <v>0</v>
      </c>
      <c r="T50" s="13">
        <f t="shared" si="6"/>
        <v>129</v>
      </c>
      <c r="U50" s="38"/>
      <c r="V50" s="45">
        <f t="shared" si="16"/>
        <v>0</v>
      </c>
      <c r="W50" s="14">
        <f t="shared" si="7"/>
        <v>154.79999999999998</v>
      </c>
      <c r="X50" s="38"/>
      <c r="Y50" s="45">
        <f t="shared" si="17"/>
        <v>0</v>
      </c>
      <c r="Z50" s="32">
        <f t="shared" si="18"/>
        <v>0</v>
      </c>
      <c r="AA50" s="16">
        <f t="shared" si="19"/>
        <v>2.1660295991375086E-2</v>
      </c>
      <c r="AB50" s="18">
        <f t="shared" si="35"/>
        <v>73.666666666666671</v>
      </c>
      <c r="AC50" s="38"/>
      <c r="AD50" s="17">
        <f t="shared" si="20"/>
        <v>0</v>
      </c>
      <c r="AE50" s="20">
        <f t="shared" si="9"/>
        <v>81</v>
      </c>
      <c r="AF50" s="38"/>
      <c r="AG50" s="37">
        <f t="shared" si="21"/>
        <v>0</v>
      </c>
      <c r="AH50" s="21">
        <f t="shared" si="10"/>
        <v>97.2</v>
      </c>
      <c r="AI50" s="41"/>
      <c r="AJ50" s="42">
        <f t="shared" si="22"/>
        <v>0</v>
      </c>
      <c r="AK50" s="47">
        <f t="shared" si="23"/>
        <v>0</v>
      </c>
      <c r="AL50" s="25">
        <f t="shared" si="24"/>
        <v>1.5289620699794178E-2</v>
      </c>
      <c r="AM50" s="22">
        <f t="shared" si="36"/>
        <v>52</v>
      </c>
      <c r="AN50" s="38"/>
      <c r="AO50" s="17">
        <f t="shared" si="25"/>
        <v>0</v>
      </c>
      <c r="AP50" s="23">
        <f t="shared" si="12"/>
        <v>57</v>
      </c>
      <c r="AQ50" s="38"/>
      <c r="AR50" s="37">
        <f t="shared" si="26"/>
        <v>0</v>
      </c>
      <c r="AS50" s="24">
        <f t="shared" si="13"/>
        <v>68</v>
      </c>
      <c r="AT50" s="38"/>
      <c r="AU50" s="42">
        <f t="shared" si="27"/>
        <v>0</v>
      </c>
      <c r="AV50" s="47">
        <f t="shared" si="28"/>
        <v>0</v>
      </c>
    </row>
    <row r="51" spans="1:48" x14ac:dyDescent="0.3">
      <c r="A51">
        <v>51</v>
      </c>
      <c r="B51" s="64">
        <f t="shared" si="29"/>
        <v>3501</v>
      </c>
      <c r="C51" s="61" t="s">
        <v>11</v>
      </c>
      <c r="D51" s="15">
        <f t="shared" si="30"/>
        <v>3600</v>
      </c>
      <c r="E51" s="6">
        <f t="shared" si="31"/>
        <v>7.2222222222222215E-2</v>
      </c>
      <c r="F51" s="7">
        <f t="shared" si="32"/>
        <v>260</v>
      </c>
      <c r="G51" s="34"/>
      <c r="H51" s="35">
        <f t="shared" si="0"/>
        <v>0</v>
      </c>
      <c r="I51" s="31">
        <f t="shared" si="1"/>
        <v>286</v>
      </c>
      <c r="J51" s="38"/>
      <c r="K51" s="39">
        <f t="shared" si="2"/>
        <v>0</v>
      </c>
      <c r="L51" s="63">
        <f t="shared" si="3"/>
        <v>330</v>
      </c>
      <c r="M51" s="43"/>
      <c r="N51" s="44">
        <f t="shared" si="4"/>
        <v>0</v>
      </c>
      <c r="O51" s="46">
        <f t="shared" si="14"/>
        <v>0</v>
      </c>
      <c r="P51" s="9">
        <f t="shared" si="33"/>
        <v>3.5275635532704942E-2</v>
      </c>
      <c r="Q51" s="10">
        <f t="shared" si="34"/>
        <v>123.5</v>
      </c>
      <c r="R51" s="38"/>
      <c r="S51" s="17">
        <f t="shared" si="15"/>
        <v>0</v>
      </c>
      <c r="T51" s="13">
        <f t="shared" si="6"/>
        <v>136</v>
      </c>
      <c r="U51" s="38"/>
      <c r="V51" s="45">
        <f t="shared" si="16"/>
        <v>0</v>
      </c>
      <c r="W51" s="14">
        <f t="shared" si="7"/>
        <v>163.19999999999999</v>
      </c>
      <c r="X51" s="38"/>
      <c r="Y51" s="45">
        <f t="shared" si="17"/>
        <v>0</v>
      </c>
      <c r="Z51" s="32">
        <f t="shared" si="18"/>
        <v>0</v>
      </c>
      <c r="AA51" s="16">
        <f t="shared" si="19"/>
        <v>2.2279348757497857E-2</v>
      </c>
      <c r="AB51" s="18">
        <f t="shared" si="35"/>
        <v>78</v>
      </c>
      <c r="AC51" s="38"/>
      <c r="AD51" s="17">
        <f t="shared" si="20"/>
        <v>0</v>
      </c>
      <c r="AE51" s="20">
        <f t="shared" si="9"/>
        <v>86</v>
      </c>
      <c r="AF51" s="38"/>
      <c r="AG51" s="37">
        <f t="shared" si="21"/>
        <v>0</v>
      </c>
      <c r="AH51" s="21">
        <f t="shared" si="10"/>
        <v>103.2</v>
      </c>
      <c r="AI51" s="41"/>
      <c r="AJ51" s="42">
        <f t="shared" si="22"/>
        <v>0</v>
      </c>
      <c r="AK51" s="47">
        <f t="shared" si="23"/>
        <v>0</v>
      </c>
      <c r="AL51" s="25">
        <f t="shared" si="24"/>
        <v>1.5781205369894316E-2</v>
      </c>
      <c r="AM51" s="22">
        <f t="shared" si="36"/>
        <v>55.25</v>
      </c>
      <c r="AN51" s="38"/>
      <c r="AO51" s="17">
        <f t="shared" si="25"/>
        <v>0</v>
      </c>
      <c r="AP51" s="23">
        <f t="shared" si="12"/>
        <v>61</v>
      </c>
      <c r="AQ51" s="38"/>
      <c r="AR51" s="37">
        <f t="shared" si="26"/>
        <v>0</v>
      </c>
      <c r="AS51" s="24">
        <f t="shared" si="13"/>
        <v>73</v>
      </c>
      <c r="AT51" s="38"/>
      <c r="AU51" s="42">
        <f t="shared" si="27"/>
        <v>0</v>
      </c>
      <c r="AV51" s="47">
        <f t="shared" si="28"/>
        <v>0</v>
      </c>
    </row>
    <row r="52" spans="1:48" x14ac:dyDescent="0.3">
      <c r="A52">
        <v>52</v>
      </c>
      <c r="B52" s="64">
        <f t="shared" si="29"/>
        <v>3601</v>
      </c>
      <c r="C52" s="61" t="s">
        <v>11</v>
      </c>
      <c r="D52" s="15">
        <f t="shared" si="30"/>
        <v>3700</v>
      </c>
      <c r="E52" s="6">
        <f t="shared" si="31"/>
        <v>7.378378378378378E-2</v>
      </c>
      <c r="F52" s="7">
        <f t="shared" si="32"/>
        <v>273</v>
      </c>
      <c r="G52" s="34"/>
      <c r="H52" s="35">
        <f t="shared" si="0"/>
        <v>0</v>
      </c>
      <c r="I52" s="31">
        <f t="shared" si="1"/>
        <v>300</v>
      </c>
      <c r="J52" s="38"/>
      <c r="K52" s="39">
        <f t="shared" si="2"/>
        <v>0</v>
      </c>
      <c r="L52" s="63">
        <f t="shared" si="3"/>
        <v>330</v>
      </c>
      <c r="M52" s="43"/>
      <c r="N52" s="44">
        <f t="shared" si="4"/>
        <v>0</v>
      </c>
      <c r="O52" s="46">
        <f t="shared" si="14"/>
        <v>0</v>
      </c>
      <c r="P52" s="9">
        <f t="shared" si="33"/>
        <v>3.6101083032490974E-2</v>
      </c>
      <c r="Q52" s="10">
        <f t="shared" si="34"/>
        <v>130</v>
      </c>
      <c r="R52" s="38"/>
      <c r="S52" s="17">
        <f t="shared" si="15"/>
        <v>0</v>
      </c>
      <c r="T52" s="13">
        <f t="shared" si="6"/>
        <v>143</v>
      </c>
      <c r="U52" s="38"/>
      <c r="V52" s="45">
        <f t="shared" si="16"/>
        <v>0</v>
      </c>
      <c r="W52" s="14">
        <f t="shared" si="7"/>
        <v>171.6</v>
      </c>
      <c r="X52" s="38"/>
      <c r="Y52" s="45">
        <f t="shared" si="17"/>
        <v>0</v>
      </c>
      <c r="Z52" s="32">
        <f t="shared" si="18"/>
        <v>0</v>
      </c>
      <c r="AA52" s="16">
        <f t="shared" si="19"/>
        <v>2.2864019253910951E-2</v>
      </c>
      <c r="AB52" s="18">
        <f t="shared" si="35"/>
        <v>82.333333333333329</v>
      </c>
      <c r="AC52" s="38"/>
      <c r="AD52" s="17">
        <f t="shared" si="20"/>
        <v>0</v>
      </c>
      <c r="AE52" s="20">
        <f t="shared" si="9"/>
        <v>91</v>
      </c>
      <c r="AF52" s="38"/>
      <c r="AG52" s="37">
        <f t="shared" si="21"/>
        <v>0</v>
      </c>
      <c r="AH52" s="21">
        <f t="shared" si="10"/>
        <v>109.2</v>
      </c>
      <c r="AI52" s="41"/>
      <c r="AJ52" s="42">
        <f t="shared" si="22"/>
        <v>0</v>
      </c>
      <c r="AK52" s="47">
        <f t="shared" si="23"/>
        <v>0</v>
      </c>
      <c r="AL52" s="25">
        <f t="shared" si="24"/>
        <v>1.6245487364620937E-2</v>
      </c>
      <c r="AM52" s="22">
        <f t="shared" si="36"/>
        <v>58.5</v>
      </c>
      <c r="AN52" s="38"/>
      <c r="AO52" s="17">
        <f t="shared" si="25"/>
        <v>0</v>
      </c>
      <c r="AP52" s="23">
        <f t="shared" si="12"/>
        <v>64</v>
      </c>
      <c r="AQ52" s="38"/>
      <c r="AR52" s="37">
        <f t="shared" si="26"/>
        <v>0</v>
      </c>
      <c r="AS52" s="24">
        <f t="shared" si="13"/>
        <v>77</v>
      </c>
      <c r="AT52" s="38"/>
      <c r="AU52" s="42">
        <f t="shared" si="27"/>
        <v>0</v>
      </c>
      <c r="AV52" s="47">
        <f t="shared" si="28"/>
        <v>0</v>
      </c>
    </row>
    <row r="53" spans="1:48" x14ac:dyDescent="0.3">
      <c r="A53">
        <v>53</v>
      </c>
      <c r="B53" s="64">
        <f t="shared" si="29"/>
        <v>3701</v>
      </c>
      <c r="C53" s="61" t="s">
        <v>11</v>
      </c>
      <c r="D53" s="15">
        <f t="shared" si="30"/>
        <v>3800</v>
      </c>
      <c r="E53" s="6">
        <f t="shared" si="31"/>
        <v>7.5263157894736837E-2</v>
      </c>
      <c r="F53" s="7">
        <f t="shared" si="32"/>
        <v>286</v>
      </c>
      <c r="G53" s="34"/>
      <c r="H53" s="35">
        <f t="shared" si="0"/>
        <v>0</v>
      </c>
      <c r="I53" s="31">
        <f t="shared" si="1"/>
        <v>315</v>
      </c>
      <c r="J53" s="38"/>
      <c r="K53" s="39">
        <f t="shared" si="2"/>
        <v>0</v>
      </c>
      <c r="L53" s="63">
        <f t="shared" si="3"/>
        <v>330</v>
      </c>
      <c r="M53" s="43"/>
      <c r="N53" s="44">
        <f t="shared" si="4"/>
        <v>0</v>
      </c>
      <c r="O53" s="46">
        <f t="shared" si="14"/>
        <v>0</v>
      </c>
      <c r="P53" s="9">
        <f t="shared" si="33"/>
        <v>3.6881923804377194E-2</v>
      </c>
      <c r="Q53" s="10">
        <f t="shared" si="34"/>
        <v>136.5</v>
      </c>
      <c r="R53" s="38"/>
      <c r="S53" s="17">
        <f t="shared" si="15"/>
        <v>0</v>
      </c>
      <c r="T53" s="13">
        <f t="shared" si="6"/>
        <v>150</v>
      </c>
      <c r="U53" s="38"/>
      <c r="V53" s="45">
        <f t="shared" si="16"/>
        <v>0</v>
      </c>
      <c r="W53" s="14">
        <f t="shared" si="7"/>
        <v>180</v>
      </c>
      <c r="X53" s="38"/>
      <c r="Y53" s="45">
        <f t="shared" si="17"/>
        <v>0</v>
      </c>
      <c r="Z53" s="32">
        <f t="shared" si="18"/>
        <v>0</v>
      </c>
      <c r="AA53" s="16">
        <f t="shared" si="19"/>
        <v>2.3417094478969648E-2</v>
      </c>
      <c r="AB53" s="18">
        <f t="shared" si="35"/>
        <v>86.666666666666671</v>
      </c>
      <c r="AC53" s="38"/>
      <c r="AD53" s="17">
        <f t="shared" si="20"/>
        <v>0</v>
      </c>
      <c r="AE53" s="20">
        <f t="shared" si="9"/>
        <v>95</v>
      </c>
      <c r="AF53" s="38"/>
      <c r="AG53" s="37">
        <f t="shared" si="21"/>
        <v>0</v>
      </c>
      <c r="AH53" s="21">
        <f t="shared" si="10"/>
        <v>114</v>
      </c>
      <c r="AI53" s="41"/>
      <c r="AJ53" s="42">
        <f t="shared" si="22"/>
        <v>0</v>
      </c>
      <c r="AK53" s="47">
        <f t="shared" si="23"/>
        <v>0</v>
      </c>
      <c r="AL53" s="25">
        <f t="shared" si="24"/>
        <v>1.6684679816265875E-2</v>
      </c>
      <c r="AM53" s="22">
        <f t="shared" si="36"/>
        <v>61.75</v>
      </c>
      <c r="AN53" s="38"/>
      <c r="AO53" s="17">
        <f t="shared" si="25"/>
        <v>0</v>
      </c>
      <c r="AP53" s="23">
        <f t="shared" si="12"/>
        <v>68</v>
      </c>
      <c r="AQ53" s="38"/>
      <c r="AR53" s="37">
        <f t="shared" si="26"/>
        <v>0</v>
      </c>
      <c r="AS53" s="24">
        <f t="shared" si="13"/>
        <v>82</v>
      </c>
      <c r="AT53" s="38"/>
      <c r="AU53" s="42">
        <f t="shared" si="27"/>
        <v>0</v>
      </c>
      <c r="AV53" s="47">
        <f t="shared" si="28"/>
        <v>0</v>
      </c>
    </row>
    <row r="54" spans="1:48" x14ac:dyDescent="0.3">
      <c r="A54">
        <v>54</v>
      </c>
      <c r="B54" s="64">
        <f t="shared" si="29"/>
        <v>3801</v>
      </c>
      <c r="C54" s="61" t="s">
        <v>11</v>
      </c>
      <c r="D54" s="15">
        <f t="shared" si="30"/>
        <v>3900</v>
      </c>
      <c r="E54" s="6">
        <f t="shared" si="31"/>
        <v>7.6666666666666661E-2</v>
      </c>
      <c r="F54" s="7">
        <f t="shared" si="32"/>
        <v>299</v>
      </c>
      <c r="G54" s="34"/>
      <c r="H54" s="35">
        <f t="shared" si="0"/>
        <v>0</v>
      </c>
      <c r="I54" s="31">
        <f t="shared" si="1"/>
        <v>329</v>
      </c>
      <c r="J54" s="38"/>
      <c r="K54" s="39">
        <f t="shared" si="2"/>
        <v>0</v>
      </c>
      <c r="L54" s="63">
        <f t="shared" si="3"/>
        <v>330</v>
      </c>
      <c r="M54" s="43"/>
      <c r="N54" s="44">
        <f t="shared" si="4"/>
        <v>0</v>
      </c>
      <c r="O54" s="46">
        <f t="shared" si="14"/>
        <v>0</v>
      </c>
      <c r="P54" s="9">
        <f t="shared" si="33"/>
        <v>3.7621678505656404E-2</v>
      </c>
      <c r="Q54" s="10">
        <f t="shared" si="34"/>
        <v>143</v>
      </c>
      <c r="R54" s="38"/>
      <c r="S54" s="17">
        <f t="shared" si="15"/>
        <v>0</v>
      </c>
      <c r="T54" s="13">
        <f t="shared" si="6"/>
        <v>157</v>
      </c>
      <c r="U54" s="38"/>
      <c r="V54" s="45">
        <f t="shared" si="16"/>
        <v>0</v>
      </c>
      <c r="W54" s="14">
        <f t="shared" si="7"/>
        <v>188.4</v>
      </c>
      <c r="X54" s="38"/>
      <c r="Y54" s="45">
        <f t="shared" si="17"/>
        <v>0</v>
      </c>
      <c r="Z54" s="32">
        <f t="shared" si="18"/>
        <v>0</v>
      </c>
      <c r="AA54" s="16">
        <f t="shared" si="19"/>
        <v>2.3941068139963169E-2</v>
      </c>
      <c r="AB54" s="18">
        <f t="shared" si="35"/>
        <v>91</v>
      </c>
      <c r="AC54" s="38"/>
      <c r="AD54" s="17">
        <f t="shared" si="20"/>
        <v>0</v>
      </c>
      <c r="AE54" s="20">
        <f t="shared" si="9"/>
        <v>100</v>
      </c>
      <c r="AF54" s="38"/>
      <c r="AG54" s="37">
        <f t="shared" si="21"/>
        <v>0</v>
      </c>
      <c r="AH54" s="21">
        <f t="shared" si="10"/>
        <v>120</v>
      </c>
      <c r="AI54" s="41"/>
      <c r="AJ54" s="42">
        <f t="shared" si="22"/>
        <v>0</v>
      </c>
      <c r="AK54" s="47">
        <f t="shared" si="23"/>
        <v>0</v>
      </c>
      <c r="AL54" s="25">
        <f t="shared" si="24"/>
        <v>1.7100762957116548E-2</v>
      </c>
      <c r="AM54" s="22">
        <f t="shared" si="36"/>
        <v>65</v>
      </c>
      <c r="AN54" s="38"/>
      <c r="AO54" s="17">
        <f t="shared" si="25"/>
        <v>0</v>
      </c>
      <c r="AP54" s="23">
        <f t="shared" si="12"/>
        <v>72</v>
      </c>
      <c r="AQ54" s="38"/>
      <c r="AR54" s="37">
        <f t="shared" si="26"/>
        <v>0</v>
      </c>
      <c r="AS54" s="24">
        <f t="shared" si="13"/>
        <v>86</v>
      </c>
      <c r="AT54" s="38"/>
      <c r="AU54" s="42">
        <f t="shared" si="27"/>
        <v>0</v>
      </c>
      <c r="AV54" s="47">
        <f t="shared" si="28"/>
        <v>0</v>
      </c>
    </row>
    <row r="55" spans="1:48" x14ac:dyDescent="0.3">
      <c r="A55">
        <v>55</v>
      </c>
      <c r="B55" s="64">
        <f t="shared" si="29"/>
        <v>3901</v>
      </c>
      <c r="C55" s="61" t="s">
        <v>11</v>
      </c>
      <c r="D55" s="15">
        <f t="shared" si="30"/>
        <v>4000</v>
      </c>
      <c r="E55" s="6">
        <f t="shared" si="31"/>
        <v>7.4999999999999997E-2</v>
      </c>
      <c r="F55" s="7">
        <f t="shared" si="32"/>
        <v>300</v>
      </c>
      <c r="G55" s="34"/>
      <c r="H55" s="35">
        <f t="shared" si="0"/>
        <v>0</v>
      </c>
      <c r="I55" s="31">
        <f t="shared" si="1"/>
        <v>330</v>
      </c>
      <c r="J55" s="38"/>
      <c r="K55" s="39">
        <f t="shared" si="2"/>
        <v>0</v>
      </c>
      <c r="L55" s="63">
        <f t="shared" si="3"/>
        <v>330</v>
      </c>
      <c r="M55" s="43"/>
      <c r="N55" s="44">
        <f t="shared" si="4"/>
        <v>0</v>
      </c>
      <c r="O55" s="46">
        <f t="shared" si="14"/>
        <v>0</v>
      </c>
      <c r="P55" s="9">
        <f t="shared" si="33"/>
        <v>3.8323506793129965E-2</v>
      </c>
      <c r="Q55" s="10">
        <f t="shared" si="34"/>
        <v>149.5</v>
      </c>
      <c r="R55" s="38"/>
      <c r="S55" s="17">
        <f t="shared" si="15"/>
        <v>0</v>
      </c>
      <c r="T55" s="13">
        <f t="shared" si="6"/>
        <v>164</v>
      </c>
      <c r="U55" s="38"/>
      <c r="V55" s="45">
        <f t="shared" si="16"/>
        <v>0</v>
      </c>
      <c r="W55" s="14">
        <f t="shared" si="7"/>
        <v>196.79999999999998</v>
      </c>
      <c r="X55" s="38"/>
      <c r="Y55" s="45">
        <f t="shared" si="17"/>
        <v>0</v>
      </c>
      <c r="Z55" s="32">
        <f t="shared" si="18"/>
        <v>0</v>
      </c>
      <c r="AA55" s="16">
        <f t="shared" si="19"/>
        <v>2.4438178244894471E-2</v>
      </c>
      <c r="AB55" s="18">
        <f t="shared" si="35"/>
        <v>95.333333333333329</v>
      </c>
      <c r="AC55" s="38"/>
      <c r="AD55" s="17">
        <f t="shared" si="20"/>
        <v>0</v>
      </c>
      <c r="AE55" s="20">
        <f t="shared" si="9"/>
        <v>105</v>
      </c>
      <c r="AF55" s="38"/>
      <c r="AG55" s="37">
        <f t="shared" si="21"/>
        <v>0</v>
      </c>
      <c r="AH55" s="21">
        <f t="shared" si="10"/>
        <v>126</v>
      </c>
      <c r="AI55" s="41"/>
      <c r="AJ55" s="42">
        <f t="shared" si="22"/>
        <v>0</v>
      </c>
      <c r="AK55" s="47">
        <f t="shared" si="23"/>
        <v>0</v>
      </c>
      <c r="AL55" s="25">
        <f t="shared" si="24"/>
        <v>1.7495513970776724E-2</v>
      </c>
      <c r="AM55" s="22">
        <f t="shared" si="36"/>
        <v>68.25</v>
      </c>
      <c r="AN55" s="38"/>
      <c r="AO55" s="17">
        <f t="shared" si="25"/>
        <v>0</v>
      </c>
      <c r="AP55" s="23">
        <f t="shared" si="12"/>
        <v>75</v>
      </c>
      <c r="AQ55" s="38"/>
      <c r="AR55" s="37">
        <f t="shared" si="26"/>
        <v>0</v>
      </c>
      <c r="AS55" s="24">
        <f t="shared" si="13"/>
        <v>90</v>
      </c>
      <c r="AT55" s="38"/>
      <c r="AU55" s="42">
        <f t="shared" si="27"/>
        <v>0</v>
      </c>
      <c r="AV55" s="47">
        <f t="shared" si="28"/>
        <v>0</v>
      </c>
    </row>
    <row r="56" spans="1:48" x14ac:dyDescent="0.3">
      <c r="A56">
        <v>56</v>
      </c>
      <c r="B56" s="64">
        <f t="shared" si="29"/>
        <v>4001</v>
      </c>
      <c r="C56" s="61" t="s">
        <v>11</v>
      </c>
      <c r="D56" s="15">
        <f t="shared" si="30"/>
        <v>4100</v>
      </c>
      <c r="E56" s="6">
        <f t="shared" si="31"/>
        <v>7.3170731707317069E-2</v>
      </c>
      <c r="F56" s="7">
        <f t="shared" si="32"/>
        <v>300</v>
      </c>
      <c r="G56" s="34"/>
      <c r="H56" s="35">
        <f t="shared" si="0"/>
        <v>0</v>
      </c>
      <c r="I56" s="31">
        <f t="shared" si="1"/>
        <v>330</v>
      </c>
      <c r="J56" s="38"/>
      <c r="K56" s="39">
        <f t="shared" si="2"/>
        <v>0</v>
      </c>
      <c r="L56" s="63">
        <f t="shared" si="3"/>
        <v>330</v>
      </c>
      <c r="M56" s="43"/>
      <c r="N56" s="44">
        <f t="shared" si="4"/>
        <v>0</v>
      </c>
      <c r="O56" s="46">
        <f t="shared" si="14"/>
        <v>0</v>
      </c>
      <c r="P56" s="9">
        <f t="shared" si="33"/>
        <v>3.8990252436890777E-2</v>
      </c>
      <c r="Q56" s="10">
        <f t="shared" si="34"/>
        <v>156</v>
      </c>
      <c r="R56" s="38"/>
      <c r="S56" s="17">
        <f t="shared" si="15"/>
        <v>0</v>
      </c>
      <c r="T56" s="13">
        <f t="shared" si="6"/>
        <v>172</v>
      </c>
      <c r="U56" s="38"/>
      <c r="V56" s="45">
        <f t="shared" si="16"/>
        <v>0</v>
      </c>
      <c r="W56" s="14">
        <f t="shared" si="7"/>
        <v>206.4</v>
      </c>
      <c r="X56" s="38"/>
      <c r="Y56" s="45">
        <f t="shared" si="17"/>
        <v>0</v>
      </c>
      <c r="Z56" s="32">
        <f t="shared" si="18"/>
        <v>0</v>
      </c>
      <c r="AA56" s="16">
        <f t="shared" si="19"/>
        <v>2.4910439056902441E-2</v>
      </c>
      <c r="AB56" s="18">
        <f t="shared" si="35"/>
        <v>99.666666666666671</v>
      </c>
      <c r="AC56" s="38"/>
      <c r="AD56" s="17">
        <f t="shared" si="20"/>
        <v>0</v>
      </c>
      <c r="AE56" s="20">
        <f t="shared" si="9"/>
        <v>110</v>
      </c>
      <c r="AF56" s="38"/>
      <c r="AG56" s="37">
        <f t="shared" si="21"/>
        <v>0</v>
      </c>
      <c r="AH56" s="21">
        <f t="shared" si="10"/>
        <v>132</v>
      </c>
      <c r="AI56" s="41"/>
      <c r="AJ56" s="42">
        <f t="shared" si="22"/>
        <v>0</v>
      </c>
      <c r="AK56" s="47">
        <f t="shared" si="23"/>
        <v>0</v>
      </c>
      <c r="AL56" s="25">
        <f t="shared" si="24"/>
        <v>1.7870532366908273E-2</v>
      </c>
      <c r="AM56" s="22">
        <f t="shared" si="36"/>
        <v>71.5</v>
      </c>
      <c r="AN56" s="38"/>
      <c r="AO56" s="17">
        <f t="shared" si="25"/>
        <v>0</v>
      </c>
      <c r="AP56" s="23">
        <f t="shared" si="12"/>
        <v>79</v>
      </c>
      <c r="AQ56" s="38"/>
      <c r="AR56" s="37">
        <f t="shared" si="26"/>
        <v>0</v>
      </c>
      <c r="AS56" s="24">
        <f t="shared" si="13"/>
        <v>95</v>
      </c>
      <c r="AT56" s="38"/>
      <c r="AU56" s="42">
        <f t="shared" si="27"/>
        <v>0</v>
      </c>
      <c r="AV56" s="47">
        <f t="shared" si="28"/>
        <v>0</v>
      </c>
    </row>
    <row r="57" spans="1:48" x14ac:dyDescent="0.3">
      <c r="A57">
        <v>57</v>
      </c>
      <c r="B57" s="64">
        <f t="shared" si="29"/>
        <v>4101</v>
      </c>
      <c r="C57" s="61" t="s">
        <v>11</v>
      </c>
      <c r="D57" s="15">
        <f t="shared" si="30"/>
        <v>4200</v>
      </c>
      <c r="E57" s="6">
        <f t="shared" si="31"/>
        <v>7.1428571428571425E-2</v>
      </c>
      <c r="F57" s="7">
        <f t="shared" si="32"/>
        <v>300</v>
      </c>
      <c r="G57" s="34"/>
      <c r="H57" s="35">
        <f t="shared" si="0"/>
        <v>0</v>
      </c>
      <c r="I57" s="31">
        <f t="shared" si="1"/>
        <v>330</v>
      </c>
      <c r="J57" s="38"/>
      <c r="K57" s="39">
        <f t="shared" si="2"/>
        <v>0</v>
      </c>
      <c r="L57" s="63">
        <f t="shared" si="3"/>
        <v>330</v>
      </c>
      <c r="M57" s="43"/>
      <c r="N57" s="44">
        <f t="shared" si="4"/>
        <v>0</v>
      </c>
      <c r="O57" s="46">
        <f t="shared" si="14"/>
        <v>0</v>
      </c>
      <c r="P57" s="9">
        <f t="shared" si="33"/>
        <v>3.9624481833699099E-2</v>
      </c>
      <c r="Q57" s="10">
        <f t="shared" si="34"/>
        <v>162.5</v>
      </c>
      <c r="R57" s="38"/>
      <c r="S57" s="17">
        <f t="shared" si="15"/>
        <v>0</v>
      </c>
      <c r="T57" s="13">
        <f t="shared" si="6"/>
        <v>179</v>
      </c>
      <c r="U57" s="38"/>
      <c r="V57" s="45">
        <f t="shared" si="16"/>
        <v>0</v>
      </c>
      <c r="W57" s="14">
        <f t="shared" si="7"/>
        <v>214.79999999999998</v>
      </c>
      <c r="X57" s="38"/>
      <c r="Y57" s="45">
        <f t="shared" si="17"/>
        <v>0</v>
      </c>
      <c r="Z57" s="32">
        <f t="shared" si="18"/>
        <v>0</v>
      </c>
      <c r="AA57" s="16">
        <f t="shared" si="19"/>
        <v>2.5359668373567422E-2</v>
      </c>
      <c r="AB57" s="18">
        <f t="shared" si="35"/>
        <v>104</v>
      </c>
      <c r="AC57" s="38"/>
      <c r="AD57" s="17">
        <f t="shared" si="20"/>
        <v>0</v>
      </c>
      <c r="AE57" s="20">
        <f t="shared" si="9"/>
        <v>114</v>
      </c>
      <c r="AF57" s="38"/>
      <c r="AG57" s="37">
        <f t="shared" si="21"/>
        <v>0</v>
      </c>
      <c r="AH57" s="21">
        <f t="shared" si="10"/>
        <v>136.79999999999998</v>
      </c>
      <c r="AI57" s="41"/>
      <c r="AJ57" s="42">
        <f t="shared" si="22"/>
        <v>0</v>
      </c>
      <c r="AK57" s="47">
        <f t="shared" si="23"/>
        <v>0</v>
      </c>
      <c r="AL57" s="25">
        <f t="shared" si="24"/>
        <v>1.8227261643501583E-2</v>
      </c>
      <c r="AM57" s="22">
        <f t="shared" si="36"/>
        <v>74.75</v>
      </c>
      <c r="AN57" s="38"/>
      <c r="AO57" s="17">
        <f t="shared" si="25"/>
        <v>0</v>
      </c>
      <c r="AP57" s="23">
        <f t="shared" si="12"/>
        <v>82</v>
      </c>
      <c r="AQ57" s="38"/>
      <c r="AR57" s="37">
        <f t="shared" si="26"/>
        <v>0</v>
      </c>
      <c r="AS57" s="24">
        <f t="shared" si="13"/>
        <v>98</v>
      </c>
      <c r="AT57" s="38"/>
      <c r="AU57" s="42">
        <f t="shared" si="27"/>
        <v>0</v>
      </c>
      <c r="AV57" s="47">
        <f t="shared" si="28"/>
        <v>0</v>
      </c>
    </row>
    <row r="58" spans="1:48" x14ac:dyDescent="0.3">
      <c r="A58">
        <v>58</v>
      </c>
      <c r="B58" s="64">
        <f t="shared" si="29"/>
        <v>4201</v>
      </c>
      <c r="C58" s="61" t="s">
        <v>11</v>
      </c>
      <c r="D58" s="15">
        <f t="shared" si="30"/>
        <v>4300</v>
      </c>
      <c r="E58" s="6">
        <f t="shared" si="31"/>
        <v>6.9767441860465115E-2</v>
      </c>
      <c r="F58" s="7">
        <f t="shared" si="32"/>
        <v>300</v>
      </c>
      <c r="G58" s="34"/>
      <c r="H58" s="35">
        <f t="shared" si="0"/>
        <v>0</v>
      </c>
      <c r="I58" s="31">
        <f t="shared" si="1"/>
        <v>330</v>
      </c>
      <c r="J58" s="38"/>
      <c r="K58" s="39">
        <f t="shared" si="2"/>
        <v>0</v>
      </c>
      <c r="L58" s="63">
        <f t="shared" si="3"/>
        <v>330</v>
      </c>
      <c r="M58" s="43"/>
      <c r="N58" s="44">
        <f t="shared" si="4"/>
        <v>0</v>
      </c>
      <c r="O58" s="46">
        <f t="shared" si="14"/>
        <v>0</v>
      </c>
      <c r="P58" s="9">
        <f t="shared" si="33"/>
        <v>4.0228517019757201E-2</v>
      </c>
      <c r="Q58" s="10">
        <f t="shared" si="34"/>
        <v>169</v>
      </c>
      <c r="R58" s="38"/>
      <c r="S58" s="17">
        <f t="shared" si="15"/>
        <v>0</v>
      </c>
      <c r="T58" s="13">
        <f t="shared" si="6"/>
        <v>186</v>
      </c>
      <c r="U58" s="38"/>
      <c r="V58" s="45">
        <f t="shared" si="16"/>
        <v>0</v>
      </c>
      <c r="W58" s="14">
        <f t="shared" si="7"/>
        <v>223.2</v>
      </c>
      <c r="X58" s="38"/>
      <c r="Y58" s="45">
        <f t="shared" si="17"/>
        <v>0</v>
      </c>
      <c r="Z58" s="32">
        <f t="shared" si="18"/>
        <v>0</v>
      </c>
      <c r="AA58" s="16">
        <f t="shared" si="19"/>
        <v>2.5787510910100769E-2</v>
      </c>
      <c r="AB58" s="18">
        <f t="shared" si="35"/>
        <v>108.33333333333333</v>
      </c>
      <c r="AC58" s="38"/>
      <c r="AD58" s="17">
        <f t="shared" si="20"/>
        <v>0</v>
      </c>
      <c r="AE58" s="20">
        <f t="shared" si="9"/>
        <v>119</v>
      </c>
      <c r="AF58" s="38"/>
      <c r="AG58" s="37">
        <f t="shared" si="21"/>
        <v>0</v>
      </c>
      <c r="AH58" s="21">
        <f t="shared" si="10"/>
        <v>142.79999999999998</v>
      </c>
      <c r="AI58" s="41"/>
      <c r="AJ58" s="42">
        <f t="shared" si="22"/>
        <v>0</v>
      </c>
      <c r="AK58" s="47">
        <f t="shared" si="23"/>
        <v>0</v>
      </c>
      <c r="AL58" s="25">
        <f t="shared" si="24"/>
        <v>1.8567007855272554E-2</v>
      </c>
      <c r="AM58" s="22">
        <f t="shared" si="36"/>
        <v>78</v>
      </c>
      <c r="AN58" s="38"/>
      <c r="AO58" s="17">
        <f t="shared" si="25"/>
        <v>0</v>
      </c>
      <c r="AP58" s="23">
        <f t="shared" si="12"/>
        <v>86</v>
      </c>
      <c r="AQ58" s="38"/>
      <c r="AR58" s="37">
        <f t="shared" si="26"/>
        <v>0</v>
      </c>
      <c r="AS58" s="24">
        <f t="shared" si="13"/>
        <v>103</v>
      </c>
      <c r="AT58" s="38"/>
      <c r="AU58" s="42">
        <f t="shared" si="27"/>
        <v>0</v>
      </c>
      <c r="AV58" s="47">
        <f t="shared" si="28"/>
        <v>0</v>
      </c>
    </row>
    <row r="59" spans="1:48" x14ac:dyDescent="0.3">
      <c r="A59">
        <v>59</v>
      </c>
      <c r="B59" s="64">
        <f t="shared" si="29"/>
        <v>4301</v>
      </c>
      <c r="C59" s="61" t="s">
        <v>11</v>
      </c>
      <c r="D59" s="15">
        <f t="shared" si="30"/>
        <v>4400</v>
      </c>
      <c r="E59" s="6">
        <f t="shared" si="31"/>
        <v>6.8181818181818177E-2</v>
      </c>
      <c r="F59" s="7">
        <f t="shared" si="32"/>
        <v>300</v>
      </c>
      <c r="G59" s="34"/>
      <c r="H59" s="35">
        <f t="shared" si="0"/>
        <v>0</v>
      </c>
      <c r="I59" s="31">
        <f t="shared" si="1"/>
        <v>330</v>
      </c>
      <c r="J59" s="38"/>
      <c r="K59" s="39">
        <f t="shared" si="2"/>
        <v>0</v>
      </c>
      <c r="L59" s="63">
        <f t="shared" si="3"/>
        <v>330</v>
      </c>
      <c r="M59" s="43"/>
      <c r="N59" s="44">
        <f t="shared" si="4"/>
        <v>0</v>
      </c>
      <c r="O59" s="46">
        <f t="shared" si="14"/>
        <v>0</v>
      </c>
      <c r="P59" s="9">
        <f t="shared" si="33"/>
        <v>4.0804464078121369E-2</v>
      </c>
      <c r="Q59" s="10">
        <f t="shared" si="34"/>
        <v>175.5</v>
      </c>
      <c r="R59" s="38"/>
      <c r="S59" s="17">
        <f t="shared" si="15"/>
        <v>0</v>
      </c>
      <c r="T59" s="13">
        <f t="shared" si="6"/>
        <v>193</v>
      </c>
      <c r="U59" s="38"/>
      <c r="V59" s="45">
        <f t="shared" si="16"/>
        <v>0</v>
      </c>
      <c r="W59" s="14">
        <f t="shared" si="7"/>
        <v>231.6</v>
      </c>
      <c r="X59" s="38"/>
      <c r="Y59" s="45">
        <f t="shared" si="17"/>
        <v>0</v>
      </c>
      <c r="Z59" s="32">
        <f t="shared" si="18"/>
        <v>0</v>
      </c>
      <c r="AA59" s="16">
        <f t="shared" si="19"/>
        <v>2.6195458420522361E-2</v>
      </c>
      <c r="AB59" s="18">
        <f t="shared" si="35"/>
        <v>112.66666666666667</v>
      </c>
      <c r="AC59" s="38"/>
      <c r="AD59" s="17">
        <f t="shared" si="20"/>
        <v>0</v>
      </c>
      <c r="AE59" s="20">
        <f t="shared" si="9"/>
        <v>124</v>
      </c>
      <c r="AF59" s="38"/>
      <c r="AG59" s="37">
        <f t="shared" si="21"/>
        <v>0</v>
      </c>
      <c r="AH59" s="21">
        <f t="shared" si="10"/>
        <v>148.79999999999998</v>
      </c>
      <c r="AI59" s="41"/>
      <c r="AJ59" s="42">
        <f t="shared" si="22"/>
        <v>0</v>
      </c>
      <c r="AK59" s="47">
        <f t="shared" si="23"/>
        <v>0</v>
      </c>
      <c r="AL59" s="25">
        <f t="shared" si="24"/>
        <v>1.8890955591722856E-2</v>
      </c>
      <c r="AM59" s="22">
        <f t="shared" si="36"/>
        <v>81.25</v>
      </c>
      <c r="AN59" s="38"/>
      <c r="AO59" s="17">
        <f t="shared" si="25"/>
        <v>0</v>
      </c>
      <c r="AP59" s="23">
        <f t="shared" si="12"/>
        <v>89</v>
      </c>
      <c r="AQ59" s="38"/>
      <c r="AR59" s="37">
        <f t="shared" si="26"/>
        <v>0</v>
      </c>
      <c r="AS59" s="24">
        <f t="shared" si="13"/>
        <v>107</v>
      </c>
      <c r="AT59" s="38"/>
      <c r="AU59" s="42">
        <f t="shared" si="27"/>
        <v>0</v>
      </c>
      <c r="AV59" s="47">
        <f t="shared" si="28"/>
        <v>0</v>
      </c>
    </row>
    <row r="60" spans="1:48" x14ac:dyDescent="0.3">
      <c r="A60">
        <v>60</v>
      </c>
      <c r="B60" s="64">
        <f t="shared" si="29"/>
        <v>4401</v>
      </c>
      <c r="C60" s="61" t="s">
        <v>11</v>
      </c>
      <c r="D60" s="15">
        <f t="shared" si="30"/>
        <v>4500</v>
      </c>
      <c r="E60" s="6">
        <f t="shared" si="31"/>
        <v>6.6666666666666666E-2</v>
      </c>
      <c r="F60" s="7">
        <f t="shared" si="32"/>
        <v>300</v>
      </c>
      <c r="G60" s="34"/>
      <c r="H60" s="35">
        <f t="shared" si="0"/>
        <v>0</v>
      </c>
      <c r="I60" s="31">
        <f t="shared" si="1"/>
        <v>330</v>
      </c>
      <c r="J60" s="38"/>
      <c r="K60" s="39">
        <f t="shared" si="2"/>
        <v>0</v>
      </c>
      <c r="L60" s="63">
        <f t="shared" si="3"/>
        <v>330</v>
      </c>
      <c r="M60" s="43"/>
      <c r="N60" s="44">
        <f t="shared" si="4"/>
        <v>0</v>
      </c>
      <c r="O60" s="46">
        <f t="shared" si="14"/>
        <v>0</v>
      </c>
      <c r="P60" s="9">
        <f t="shared" si="33"/>
        <v>4.1354237673256078E-2</v>
      </c>
      <c r="Q60" s="10">
        <f t="shared" si="34"/>
        <v>182</v>
      </c>
      <c r="R60" s="38"/>
      <c r="S60" s="17">
        <f t="shared" si="15"/>
        <v>0</v>
      </c>
      <c r="T60" s="13">
        <f t="shared" si="6"/>
        <v>200</v>
      </c>
      <c r="U60" s="38"/>
      <c r="V60" s="45">
        <f t="shared" si="16"/>
        <v>0</v>
      </c>
      <c r="W60" s="14">
        <f t="shared" si="7"/>
        <v>240</v>
      </c>
      <c r="X60" s="38"/>
      <c r="Y60" s="45">
        <f t="shared" si="17"/>
        <v>0</v>
      </c>
      <c r="Z60" s="32">
        <f t="shared" si="18"/>
        <v>0</v>
      </c>
      <c r="AA60" s="16">
        <f t="shared" si="19"/>
        <v>2.6584867075664622E-2</v>
      </c>
      <c r="AB60" s="18">
        <f t="shared" si="35"/>
        <v>117</v>
      </c>
      <c r="AC60" s="38"/>
      <c r="AD60" s="17">
        <f t="shared" si="20"/>
        <v>0</v>
      </c>
      <c r="AE60" s="20">
        <f t="shared" si="9"/>
        <v>129</v>
      </c>
      <c r="AF60" s="38"/>
      <c r="AG60" s="37">
        <f t="shared" si="21"/>
        <v>0</v>
      </c>
      <c r="AH60" s="21">
        <f t="shared" si="10"/>
        <v>154.79999999999998</v>
      </c>
      <c r="AI60" s="41"/>
      <c r="AJ60" s="42">
        <f t="shared" si="22"/>
        <v>0</v>
      </c>
      <c r="AK60" s="47">
        <f t="shared" si="23"/>
        <v>0</v>
      </c>
      <c r="AL60" s="25">
        <f t="shared" si="24"/>
        <v>1.9200181776868892E-2</v>
      </c>
      <c r="AM60" s="22">
        <f t="shared" si="36"/>
        <v>84.5</v>
      </c>
      <c r="AN60" s="38"/>
      <c r="AO60" s="17">
        <f t="shared" si="25"/>
        <v>0</v>
      </c>
      <c r="AP60" s="23">
        <f t="shared" si="12"/>
        <v>93</v>
      </c>
      <c r="AQ60" s="38"/>
      <c r="AR60" s="37">
        <f t="shared" si="26"/>
        <v>0</v>
      </c>
      <c r="AS60" s="24">
        <f t="shared" si="13"/>
        <v>112</v>
      </c>
      <c r="AT60" s="38"/>
      <c r="AU60" s="42">
        <f t="shared" si="27"/>
        <v>0</v>
      </c>
      <c r="AV60" s="47">
        <f t="shared" si="28"/>
        <v>0</v>
      </c>
    </row>
    <row r="61" spans="1:48" x14ac:dyDescent="0.3">
      <c r="A61">
        <v>61</v>
      </c>
      <c r="B61" s="64">
        <f t="shared" si="29"/>
        <v>4501</v>
      </c>
      <c r="C61" s="61" t="s">
        <v>11</v>
      </c>
      <c r="D61" s="15">
        <f t="shared" si="30"/>
        <v>4600</v>
      </c>
      <c r="E61" s="6">
        <f t="shared" si="31"/>
        <v>6.5217391304347824E-2</v>
      </c>
      <c r="F61" s="7">
        <f t="shared" si="32"/>
        <v>300</v>
      </c>
      <c r="G61" s="34"/>
      <c r="H61" s="35">
        <f t="shared" si="0"/>
        <v>0</v>
      </c>
      <c r="I61" s="31">
        <f t="shared" si="1"/>
        <v>330</v>
      </c>
      <c r="J61" s="38"/>
      <c r="K61" s="39">
        <f t="shared" si="2"/>
        <v>0</v>
      </c>
      <c r="L61" s="63">
        <f t="shared" si="3"/>
        <v>330</v>
      </c>
      <c r="M61" s="43"/>
      <c r="N61" s="44">
        <f t="shared" si="4"/>
        <v>0</v>
      </c>
      <c r="O61" s="46">
        <f t="shared" si="14"/>
        <v>0</v>
      </c>
      <c r="P61" s="9">
        <f t="shared" si="33"/>
        <v>4.1879582315041103E-2</v>
      </c>
      <c r="Q61" s="10">
        <f t="shared" si="34"/>
        <v>188.5</v>
      </c>
      <c r="R61" s="38"/>
      <c r="S61" s="17">
        <f t="shared" si="15"/>
        <v>0</v>
      </c>
      <c r="T61" s="13">
        <f t="shared" si="6"/>
        <v>207</v>
      </c>
      <c r="U61" s="38"/>
      <c r="V61" s="45">
        <f t="shared" si="16"/>
        <v>0</v>
      </c>
      <c r="W61" s="14">
        <f t="shared" si="7"/>
        <v>248.39999999999998</v>
      </c>
      <c r="X61" s="38"/>
      <c r="Y61" s="45">
        <f t="shared" si="17"/>
        <v>0</v>
      </c>
      <c r="Z61" s="32">
        <f t="shared" si="18"/>
        <v>0</v>
      </c>
      <c r="AA61" s="16">
        <f t="shared" si="19"/>
        <v>2.6956972524624156E-2</v>
      </c>
      <c r="AB61" s="18">
        <f t="shared" si="35"/>
        <v>121.33333333333333</v>
      </c>
      <c r="AC61" s="38"/>
      <c r="AD61" s="17">
        <f t="shared" si="20"/>
        <v>0</v>
      </c>
      <c r="AE61" s="20">
        <f t="shared" si="9"/>
        <v>133</v>
      </c>
      <c r="AF61" s="38"/>
      <c r="AG61" s="37">
        <f t="shared" si="21"/>
        <v>0</v>
      </c>
      <c r="AH61" s="21">
        <f t="shared" si="10"/>
        <v>159.6</v>
      </c>
      <c r="AI61" s="41"/>
      <c r="AJ61" s="42">
        <f t="shared" si="22"/>
        <v>0</v>
      </c>
      <c r="AK61" s="47">
        <f t="shared" si="23"/>
        <v>0</v>
      </c>
      <c r="AL61" s="25">
        <f t="shared" si="24"/>
        <v>1.9495667629415684E-2</v>
      </c>
      <c r="AM61" s="22">
        <f t="shared" si="36"/>
        <v>87.75</v>
      </c>
      <c r="AN61" s="38"/>
      <c r="AO61" s="17">
        <f t="shared" si="25"/>
        <v>0</v>
      </c>
      <c r="AP61" s="23">
        <f t="shared" si="12"/>
        <v>97</v>
      </c>
      <c r="AQ61" s="38"/>
      <c r="AR61" s="37">
        <f t="shared" si="26"/>
        <v>0</v>
      </c>
      <c r="AS61" s="24">
        <f t="shared" si="13"/>
        <v>116</v>
      </c>
      <c r="AT61" s="38"/>
      <c r="AU61" s="42">
        <f t="shared" si="27"/>
        <v>0</v>
      </c>
      <c r="AV61" s="47">
        <f t="shared" si="28"/>
        <v>0</v>
      </c>
    </row>
    <row r="62" spans="1:48" x14ac:dyDescent="0.3">
      <c r="A62">
        <v>62</v>
      </c>
      <c r="B62" s="64">
        <f t="shared" si="29"/>
        <v>4601</v>
      </c>
      <c r="C62" s="61" t="s">
        <v>11</v>
      </c>
      <c r="D62" s="15">
        <f t="shared" si="30"/>
        <v>4700</v>
      </c>
      <c r="E62" s="6">
        <f t="shared" si="31"/>
        <v>6.3829787234042548E-2</v>
      </c>
      <c r="F62" s="7">
        <f t="shared" si="32"/>
        <v>300</v>
      </c>
      <c r="G62" s="34"/>
      <c r="H62" s="35">
        <f t="shared" si="0"/>
        <v>0</v>
      </c>
      <c r="I62" s="31">
        <f t="shared" si="1"/>
        <v>330</v>
      </c>
      <c r="J62" s="38"/>
      <c r="K62" s="39">
        <f t="shared" si="2"/>
        <v>0</v>
      </c>
      <c r="L62" s="63">
        <f t="shared" si="3"/>
        <v>330</v>
      </c>
      <c r="M62" s="43"/>
      <c r="N62" s="44">
        <f t="shared" si="4"/>
        <v>0</v>
      </c>
      <c r="O62" s="46">
        <f t="shared" si="14"/>
        <v>0</v>
      </c>
      <c r="P62" s="9">
        <f t="shared" si="33"/>
        <v>4.2382090849815257E-2</v>
      </c>
      <c r="Q62" s="10">
        <f t="shared" si="34"/>
        <v>195</v>
      </c>
      <c r="R62" s="38"/>
      <c r="S62" s="17">
        <f t="shared" si="15"/>
        <v>0</v>
      </c>
      <c r="T62" s="13">
        <f t="shared" si="6"/>
        <v>215</v>
      </c>
      <c r="U62" s="38"/>
      <c r="V62" s="45">
        <f t="shared" si="16"/>
        <v>0</v>
      </c>
      <c r="W62" s="14">
        <f t="shared" si="7"/>
        <v>258</v>
      </c>
      <c r="X62" s="38"/>
      <c r="Y62" s="45">
        <f t="shared" si="17"/>
        <v>0</v>
      </c>
      <c r="Z62" s="32">
        <f t="shared" si="18"/>
        <v>0</v>
      </c>
      <c r="AA62" s="16">
        <f t="shared" si="19"/>
        <v>2.7312902992103167E-2</v>
      </c>
      <c r="AB62" s="18">
        <f t="shared" si="35"/>
        <v>125.66666666666667</v>
      </c>
      <c r="AC62" s="38"/>
      <c r="AD62" s="17">
        <f t="shared" si="20"/>
        <v>0</v>
      </c>
      <c r="AE62" s="20">
        <f t="shared" si="9"/>
        <v>138</v>
      </c>
      <c r="AF62" s="38"/>
      <c r="AG62" s="37">
        <f t="shared" si="21"/>
        <v>0</v>
      </c>
      <c r="AH62" s="21">
        <f t="shared" si="10"/>
        <v>165.6</v>
      </c>
      <c r="AI62" s="41"/>
      <c r="AJ62" s="42">
        <f t="shared" si="22"/>
        <v>0</v>
      </c>
      <c r="AK62" s="47">
        <f t="shared" si="23"/>
        <v>0</v>
      </c>
      <c r="AL62" s="25">
        <f t="shared" si="24"/>
        <v>1.977830906324712E-2</v>
      </c>
      <c r="AM62" s="22">
        <f t="shared" si="36"/>
        <v>91</v>
      </c>
      <c r="AN62" s="38"/>
      <c r="AO62" s="17">
        <f t="shared" si="25"/>
        <v>0</v>
      </c>
      <c r="AP62" s="23">
        <f t="shared" si="12"/>
        <v>100</v>
      </c>
      <c r="AQ62" s="38"/>
      <c r="AR62" s="37">
        <f t="shared" si="26"/>
        <v>0</v>
      </c>
      <c r="AS62" s="24">
        <f t="shared" si="13"/>
        <v>120</v>
      </c>
      <c r="AT62" s="38"/>
      <c r="AU62" s="42">
        <f t="shared" si="27"/>
        <v>0</v>
      </c>
      <c r="AV62" s="47">
        <f t="shared" si="28"/>
        <v>0</v>
      </c>
    </row>
    <row r="63" spans="1:48" x14ac:dyDescent="0.3">
      <c r="A63">
        <v>63</v>
      </c>
      <c r="B63" s="64">
        <f>SUM(D62+1)</f>
        <v>4701</v>
      </c>
      <c r="C63" s="61" t="s">
        <v>11</v>
      </c>
      <c r="D63" s="15">
        <f>SUM(D62+$H$12)</f>
        <v>4800</v>
      </c>
      <c r="E63" s="6">
        <f t="shared" si="31"/>
        <v>6.25E-2</v>
      </c>
      <c r="F63" s="7">
        <f t="shared" si="32"/>
        <v>300</v>
      </c>
      <c r="G63" s="34"/>
      <c r="H63" s="35">
        <f t="shared" si="0"/>
        <v>0</v>
      </c>
      <c r="I63" s="31">
        <f t="shared" si="1"/>
        <v>330</v>
      </c>
      <c r="J63" s="38"/>
      <c r="K63" s="39">
        <f t="shared" si="2"/>
        <v>0</v>
      </c>
      <c r="L63" s="63">
        <f t="shared" si="3"/>
        <v>330</v>
      </c>
      <c r="M63" s="43"/>
      <c r="N63" s="44">
        <f t="shared" si="4"/>
        <v>0</v>
      </c>
      <c r="O63" s="46">
        <f t="shared" si="14"/>
        <v>0</v>
      </c>
      <c r="P63" s="9">
        <f t="shared" si="33"/>
        <v>4.2863220591363542E-2</v>
      </c>
      <c r="Q63" s="10">
        <f t="shared" si="34"/>
        <v>201.5</v>
      </c>
      <c r="R63" s="38"/>
      <c r="S63" s="17">
        <f t="shared" si="15"/>
        <v>0</v>
      </c>
      <c r="T63" s="13">
        <f t="shared" si="6"/>
        <v>222</v>
      </c>
      <c r="U63" s="38"/>
      <c r="V63" s="45">
        <f t="shared" si="16"/>
        <v>0</v>
      </c>
      <c r="W63" s="14">
        <f t="shared" si="7"/>
        <v>266.39999999999998</v>
      </c>
      <c r="X63" s="38"/>
      <c r="Y63" s="45">
        <f t="shared" si="17"/>
        <v>0</v>
      </c>
      <c r="Z63" s="32">
        <f t="shared" si="18"/>
        <v>0</v>
      </c>
      <c r="AA63" s="16">
        <f t="shared" si="19"/>
        <v>2.7653690704105508E-2</v>
      </c>
      <c r="AB63" s="18">
        <f t="shared" si="35"/>
        <v>130</v>
      </c>
      <c r="AC63" s="38"/>
      <c r="AD63" s="17">
        <f t="shared" si="20"/>
        <v>0</v>
      </c>
      <c r="AE63" s="20">
        <f t="shared" si="9"/>
        <v>143</v>
      </c>
      <c r="AF63" s="38"/>
      <c r="AG63" s="37">
        <f t="shared" si="21"/>
        <v>0</v>
      </c>
      <c r="AH63" s="21">
        <f t="shared" si="10"/>
        <v>171.6</v>
      </c>
      <c r="AI63" s="41"/>
      <c r="AJ63" s="42">
        <f t="shared" si="22"/>
        <v>0</v>
      </c>
      <c r="AK63" s="47">
        <f t="shared" si="23"/>
        <v>0</v>
      </c>
      <c r="AL63" s="25">
        <f t="shared" si="24"/>
        <v>2.0048925760476493E-2</v>
      </c>
      <c r="AM63" s="22">
        <f t="shared" si="36"/>
        <v>94.25</v>
      </c>
      <c r="AN63" s="38"/>
      <c r="AO63" s="17">
        <f t="shared" si="25"/>
        <v>0</v>
      </c>
      <c r="AP63" s="23">
        <f t="shared" si="12"/>
        <v>104</v>
      </c>
      <c r="AQ63" s="38"/>
      <c r="AR63" s="37">
        <f t="shared" si="26"/>
        <v>0</v>
      </c>
      <c r="AS63" s="24">
        <f t="shared" si="13"/>
        <v>125</v>
      </c>
      <c r="AT63" s="38"/>
      <c r="AU63" s="42">
        <f t="shared" si="27"/>
        <v>0</v>
      </c>
      <c r="AV63" s="47">
        <f t="shared" si="28"/>
        <v>0</v>
      </c>
    </row>
    <row r="64" spans="1:48" x14ac:dyDescent="0.3">
      <c r="A64">
        <v>64</v>
      </c>
      <c r="B64" s="64">
        <f t="shared" si="29"/>
        <v>4801</v>
      </c>
      <c r="C64" s="61" t="s">
        <v>11</v>
      </c>
      <c r="D64" s="15">
        <f t="shared" si="30"/>
        <v>4900</v>
      </c>
      <c r="E64" s="6">
        <f t="shared" si="31"/>
        <v>6.1224489795918366E-2</v>
      </c>
      <c r="F64" s="7">
        <f t="shared" si="32"/>
        <v>300</v>
      </c>
      <c r="G64" s="34"/>
      <c r="H64" s="35">
        <f t="shared" si="0"/>
        <v>0</v>
      </c>
      <c r="I64" s="31">
        <f t="shared" si="1"/>
        <v>330</v>
      </c>
      <c r="J64" s="38"/>
      <c r="K64" s="39">
        <f t="shared" si="2"/>
        <v>0</v>
      </c>
      <c r="L64" s="63">
        <f t="shared" si="3"/>
        <v>330</v>
      </c>
      <c r="M64" s="43"/>
      <c r="N64" s="44">
        <f t="shared" si="4"/>
        <v>0</v>
      </c>
      <c r="O64" s="46">
        <f t="shared" si="14"/>
        <v>0</v>
      </c>
      <c r="P64" s="9">
        <f t="shared" si="33"/>
        <v>4.3324307435950844E-2</v>
      </c>
      <c r="Q64" s="10">
        <f t="shared" si="34"/>
        <v>208</v>
      </c>
      <c r="R64" s="38"/>
      <c r="S64" s="17">
        <f t="shared" si="15"/>
        <v>0</v>
      </c>
      <c r="T64" s="13">
        <f t="shared" si="6"/>
        <v>229</v>
      </c>
      <c r="U64" s="38"/>
      <c r="V64" s="45">
        <f t="shared" si="16"/>
        <v>0</v>
      </c>
      <c r="W64" s="14">
        <f t="shared" si="7"/>
        <v>274.8</v>
      </c>
      <c r="X64" s="38"/>
      <c r="Y64" s="45">
        <f t="shared" si="17"/>
        <v>0</v>
      </c>
      <c r="Z64" s="32">
        <f t="shared" si="18"/>
        <v>0</v>
      </c>
      <c r="AA64" s="16">
        <f t="shared" si="19"/>
        <v>2.7980281885718255E-2</v>
      </c>
      <c r="AB64" s="18">
        <f t="shared" si="35"/>
        <v>134.33333333333334</v>
      </c>
      <c r="AC64" s="38"/>
      <c r="AD64" s="17">
        <f t="shared" si="20"/>
        <v>0</v>
      </c>
      <c r="AE64" s="20">
        <f t="shared" si="9"/>
        <v>148</v>
      </c>
      <c r="AF64" s="38"/>
      <c r="AG64" s="37">
        <f t="shared" si="21"/>
        <v>0</v>
      </c>
      <c r="AH64" s="21">
        <f t="shared" si="10"/>
        <v>177.6</v>
      </c>
      <c r="AI64" s="41"/>
      <c r="AJ64" s="42">
        <f t="shared" si="22"/>
        <v>0</v>
      </c>
      <c r="AK64" s="47">
        <f t="shared" si="23"/>
        <v>0</v>
      </c>
      <c r="AL64" s="25">
        <f t="shared" si="24"/>
        <v>2.0308269110601958E-2</v>
      </c>
      <c r="AM64" s="22">
        <f t="shared" si="36"/>
        <v>97.5</v>
      </c>
      <c r="AN64" s="38"/>
      <c r="AO64" s="17">
        <f t="shared" si="25"/>
        <v>0</v>
      </c>
      <c r="AP64" s="23">
        <f t="shared" si="12"/>
        <v>107</v>
      </c>
      <c r="AQ64" s="38"/>
      <c r="AR64" s="37">
        <f t="shared" si="26"/>
        <v>0</v>
      </c>
      <c r="AS64" s="24">
        <f t="shared" si="13"/>
        <v>128</v>
      </c>
      <c r="AT64" s="38"/>
      <c r="AU64" s="42">
        <f t="shared" si="27"/>
        <v>0</v>
      </c>
      <c r="AV64" s="47">
        <f t="shared" si="28"/>
        <v>0</v>
      </c>
    </row>
    <row r="65" spans="1:48" x14ac:dyDescent="0.3">
      <c r="A65">
        <v>65</v>
      </c>
      <c r="B65" s="64">
        <f t="shared" si="29"/>
        <v>4901</v>
      </c>
      <c r="C65" s="61" t="s">
        <v>11</v>
      </c>
      <c r="D65" s="15">
        <f t="shared" si="30"/>
        <v>5000</v>
      </c>
      <c r="E65" s="6">
        <f t="shared" si="31"/>
        <v>0.06</v>
      </c>
      <c r="F65" s="7">
        <f t="shared" si="32"/>
        <v>300</v>
      </c>
      <c r="G65" s="34"/>
      <c r="H65" s="35">
        <f t="shared" si="0"/>
        <v>0</v>
      </c>
      <c r="I65" s="31">
        <f t="shared" si="1"/>
        <v>330</v>
      </c>
      <c r="J65" s="38"/>
      <c r="K65" s="39">
        <f t="shared" si="2"/>
        <v>0</v>
      </c>
      <c r="L65" s="63">
        <f t="shared" si="3"/>
        <v>330</v>
      </c>
      <c r="M65" s="43"/>
      <c r="N65" s="44">
        <f t="shared" si="4"/>
        <v>0</v>
      </c>
      <c r="O65" s="46">
        <f t="shared" si="14"/>
        <v>0</v>
      </c>
      <c r="P65" s="9">
        <f t="shared" si="33"/>
        <v>4.3766578249336871E-2</v>
      </c>
      <c r="Q65" s="10">
        <f t="shared" si="34"/>
        <v>214.5</v>
      </c>
      <c r="R65" s="38"/>
      <c r="S65" s="17">
        <f t="shared" si="15"/>
        <v>0</v>
      </c>
      <c r="T65" s="13">
        <f t="shared" si="6"/>
        <v>236</v>
      </c>
      <c r="U65" s="38"/>
      <c r="V65" s="45">
        <f t="shared" si="16"/>
        <v>0</v>
      </c>
      <c r="W65" s="14">
        <f t="shared" si="7"/>
        <v>283.2</v>
      </c>
      <c r="X65" s="38"/>
      <c r="Y65" s="45">
        <f t="shared" si="17"/>
        <v>0</v>
      </c>
      <c r="Z65" s="32">
        <f t="shared" si="18"/>
        <v>0</v>
      </c>
      <c r="AA65" s="16">
        <f t="shared" si="19"/>
        <v>2.8293545534924844E-2</v>
      </c>
      <c r="AB65" s="18">
        <f t="shared" si="35"/>
        <v>138.66666666666666</v>
      </c>
      <c r="AC65" s="38"/>
      <c r="AD65" s="17">
        <f t="shared" si="20"/>
        <v>0</v>
      </c>
      <c r="AE65" s="20">
        <f t="shared" si="9"/>
        <v>153</v>
      </c>
      <c r="AF65" s="38"/>
      <c r="AG65" s="37">
        <f t="shared" si="21"/>
        <v>0</v>
      </c>
      <c r="AH65" s="21">
        <f t="shared" si="10"/>
        <v>183.6</v>
      </c>
      <c r="AI65" s="41"/>
      <c r="AJ65" s="42">
        <f t="shared" si="22"/>
        <v>0</v>
      </c>
      <c r="AK65" s="47">
        <f t="shared" si="23"/>
        <v>0</v>
      </c>
      <c r="AL65" s="25">
        <f t="shared" si="24"/>
        <v>2.0557029177718834E-2</v>
      </c>
      <c r="AM65" s="22">
        <f t="shared" si="36"/>
        <v>100.75</v>
      </c>
      <c r="AN65" s="38"/>
      <c r="AO65" s="17">
        <f t="shared" si="25"/>
        <v>0</v>
      </c>
      <c r="AP65" s="23">
        <f t="shared" si="12"/>
        <v>111</v>
      </c>
      <c r="AQ65" s="38"/>
      <c r="AR65" s="37">
        <f t="shared" si="26"/>
        <v>0</v>
      </c>
      <c r="AS65" s="24">
        <f t="shared" si="13"/>
        <v>133</v>
      </c>
      <c r="AT65" s="38"/>
      <c r="AU65" s="42">
        <f t="shared" si="27"/>
        <v>0</v>
      </c>
      <c r="AV65" s="47">
        <f t="shared" si="28"/>
        <v>0</v>
      </c>
    </row>
    <row r="66" spans="1:48" x14ac:dyDescent="0.3">
      <c r="A66">
        <v>66</v>
      </c>
      <c r="B66" s="64">
        <f t="shared" si="29"/>
        <v>5001</v>
      </c>
      <c r="C66" s="61" t="s">
        <v>11</v>
      </c>
      <c r="D66" s="15">
        <f t="shared" si="30"/>
        <v>5100</v>
      </c>
      <c r="E66" s="6">
        <f t="shared" si="31"/>
        <v>5.8823529411764705E-2</v>
      </c>
      <c r="F66" s="7">
        <f t="shared" si="32"/>
        <v>300</v>
      </c>
      <c r="G66" s="34"/>
      <c r="H66" s="35">
        <f t="shared" si="0"/>
        <v>0</v>
      </c>
      <c r="I66" s="31">
        <f t="shared" si="1"/>
        <v>330</v>
      </c>
      <c r="J66" s="38"/>
      <c r="K66" s="39">
        <f t="shared" si="2"/>
        <v>0</v>
      </c>
      <c r="L66" s="63">
        <f t="shared" si="3"/>
        <v>330</v>
      </c>
      <c r="M66" s="43"/>
      <c r="N66" s="44">
        <f t="shared" si="4"/>
        <v>0</v>
      </c>
      <c r="O66" s="46">
        <f t="shared" si="14"/>
        <v>0</v>
      </c>
      <c r="P66" s="9">
        <f t="shared" si="33"/>
        <v>4.4191161767646474E-2</v>
      </c>
      <c r="Q66" s="10">
        <f t="shared" si="34"/>
        <v>221</v>
      </c>
      <c r="R66" s="38"/>
      <c r="S66" s="17">
        <f t="shared" si="15"/>
        <v>0</v>
      </c>
      <c r="T66" s="13">
        <f t="shared" si="6"/>
        <v>243</v>
      </c>
      <c r="U66" s="38"/>
      <c r="V66" s="45">
        <f t="shared" si="16"/>
        <v>0</v>
      </c>
      <c r="W66" s="14">
        <f t="shared" si="7"/>
        <v>291.59999999999997</v>
      </c>
      <c r="X66" s="38"/>
      <c r="Y66" s="45">
        <f t="shared" si="17"/>
        <v>0</v>
      </c>
      <c r="Z66" s="32">
        <f t="shared" si="18"/>
        <v>0</v>
      </c>
      <c r="AA66" s="16">
        <f t="shared" si="19"/>
        <v>2.8594281143771244E-2</v>
      </c>
      <c r="AB66" s="18">
        <f t="shared" si="35"/>
        <v>143</v>
      </c>
      <c r="AC66" s="38"/>
      <c r="AD66" s="17">
        <f t="shared" si="20"/>
        <v>0</v>
      </c>
      <c r="AE66" s="20">
        <f t="shared" si="9"/>
        <v>157</v>
      </c>
      <c r="AF66" s="38"/>
      <c r="AG66" s="37">
        <f t="shared" si="21"/>
        <v>0</v>
      </c>
      <c r="AH66" s="21">
        <f t="shared" si="10"/>
        <v>188.4</v>
      </c>
      <c r="AI66" s="41"/>
      <c r="AJ66" s="42">
        <f t="shared" si="22"/>
        <v>0</v>
      </c>
      <c r="AK66" s="47">
        <f t="shared" si="23"/>
        <v>0</v>
      </c>
      <c r="AL66" s="25">
        <f t="shared" si="24"/>
        <v>2.0795840831833633E-2</v>
      </c>
      <c r="AM66" s="22">
        <f t="shared" si="36"/>
        <v>104</v>
      </c>
      <c r="AN66" s="38"/>
      <c r="AO66" s="17">
        <f t="shared" si="25"/>
        <v>0</v>
      </c>
      <c r="AP66" s="23">
        <f t="shared" si="12"/>
        <v>114</v>
      </c>
      <c r="AQ66" s="38"/>
      <c r="AR66" s="37">
        <f t="shared" si="26"/>
        <v>0</v>
      </c>
      <c r="AS66" s="24">
        <f t="shared" si="13"/>
        <v>137</v>
      </c>
      <c r="AT66" s="38"/>
      <c r="AU66" s="42">
        <f t="shared" si="27"/>
        <v>0</v>
      </c>
      <c r="AV66" s="47">
        <f t="shared" si="28"/>
        <v>0</v>
      </c>
    </row>
    <row r="67" spans="1:48" x14ac:dyDescent="0.3">
      <c r="A67">
        <v>67</v>
      </c>
      <c r="B67" s="64">
        <f t="shared" si="29"/>
        <v>5101</v>
      </c>
      <c r="C67" s="61" t="s">
        <v>11</v>
      </c>
      <c r="D67" s="15">
        <f t="shared" si="30"/>
        <v>5200</v>
      </c>
      <c r="E67" s="6">
        <f t="shared" si="31"/>
        <v>5.7692307692307696E-2</v>
      </c>
      <c r="F67" s="7">
        <f t="shared" si="32"/>
        <v>300</v>
      </c>
      <c r="G67" s="34"/>
      <c r="H67" s="35">
        <f t="shared" si="0"/>
        <v>0</v>
      </c>
      <c r="I67" s="31">
        <f t="shared" si="1"/>
        <v>330</v>
      </c>
      <c r="J67" s="38"/>
      <c r="K67" s="39">
        <f t="shared" si="2"/>
        <v>0</v>
      </c>
      <c r="L67" s="63">
        <f t="shared" si="3"/>
        <v>330</v>
      </c>
      <c r="M67" s="43"/>
      <c r="N67" s="44">
        <f t="shared" si="4"/>
        <v>0</v>
      </c>
      <c r="O67" s="46">
        <f t="shared" si="14"/>
        <v>0</v>
      </c>
      <c r="P67" s="9">
        <f t="shared" si="33"/>
        <v>4.4599098216036075E-2</v>
      </c>
      <c r="Q67" s="10">
        <f t="shared" si="34"/>
        <v>227.5</v>
      </c>
      <c r="R67" s="38"/>
      <c r="S67" s="17">
        <f t="shared" si="15"/>
        <v>0</v>
      </c>
      <c r="T67" s="13">
        <f t="shared" si="6"/>
        <v>250</v>
      </c>
      <c r="U67" s="38"/>
      <c r="V67" s="45">
        <f t="shared" si="16"/>
        <v>0</v>
      </c>
      <c r="W67" s="14">
        <f t="shared" si="7"/>
        <v>300</v>
      </c>
      <c r="X67" s="38"/>
      <c r="Y67" s="45">
        <f t="shared" si="17"/>
        <v>0</v>
      </c>
      <c r="Z67" s="32">
        <f t="shared" si="18"/>
        <v>0</v>
      </c>
      <c r="AA67" s="16">
        <f t="shared" si="19"/>
        <v>2.8883225511337648E-2</v>
      </c>
      <c r="AB67" s="18">
        <f t="shared" si="35"/>
        <v>147.33333333333334</v>
      </c>
      <c r="AC67" s="38"/>
      <c r="AD67" s="17">
        <f t="shared" si="20"/>
        <v>0</v>
      </c>
      <c r="AE67" s="20">
        <f t="shared" si="9"/>
        <v>162</v>
      </c>
      <c r="AF67" s="38"/>
      <c r="AG67" s="37">
        <f t="shared" si="21"/>
        <v>0</v>
      </c>
      <c r="AH67" s="21">
        <f t="shared" si="10"/>
        <v>194.4</v>
      </c>
      <c r="AI67" s="41"/>
      <c r="AJ67" s="42">
        <f t="shared" si="22"/>
        <v>0</v>
      </c>
      <c r="AK67" s="47">
        <f t="shared" si="23"/>
        <v>0</v>
      </c>
      <c r="AL67" s="25">
        <f t="shared" si="24"/>
        <v>2.1025289158988433E-2</v>
      </c>
      <c r="AM67" s="22">
        <f t="shared" si="36"/>
        <v>107.25</v>
      </c>
      <c r="AN67" s="38"/>
      <c r="AO67" s="17">
        <f t="shared" si="25"/>
        <v>0</v>
      </c>
      <c r="AP67" s="23">
        <f t="shared" si="12"/>
        <v>118</v>
      </c>
      <c r="AQ67" s="38"/>
      <c r="AR67" s="37">
        <f t="shared" si="26"/>
        <v>0</v>
      </c>
      <c r="AS67" s="24">
        <f t="shared" si="13"/>
        <v>142</v>
      </c>
      <c r="AT67" s="38"/>
      <c r="AU67" s="42">
        <f t="shared" si="27"/>
        <v>0</v>
      </c>
      <c r="AV67" s="47">
        <f t="shared" si="28"/>
        <v>0</v>
      </c>
    </row>
    <row r="68" spans="1:48" x14ac:dyDescent="0.3">
      <c r="A68">
        <v>68</v>
      </c>
      <c r="B68" s="64">
        <f t="shared" si="29"/>
        <v>5201</v>
      </c>
      <c r="C68" s="61" t="s">
        <v>11</v>
      </c>
      <c r="D68" s="15">
        <f t="shared" si="30"/>
        <v>5300</v>
      </c>
      <c r="E68" s="6">
        <f t="shared" si="31"/>
        <v>5.6603773584905662E-2</v>
      </c>
      <c r="F68" s="7">
        <f t="shared" si="32"/>
        <v>300</v>
      </c>
      <c r="G68" s="34"/>
      <c r="H68" s="35">
        <f t="shared" si="0"/>
        <v>0</v>
      </c>
      <c r="I68" s="31">
        <f t="shared" si="1"/>
        <v>330</v>
      </c>
      <c r="J68" s="38"/>
      <c r="K68" s="39">
        <f t="shared" si="2"/>
        <v>0</v>
      </c>
      <c r="L68" s="63">
        <f t="shared" si="3"/>
        <v>330</v>
      </c>
      <c r="M68" s="43"/>
      <c r="N68" s="44">
        <f t="shared" si="4"/>
        <v>0</v>
      </c>
      <c r="O68" s="46">
        <f t="shared" si="14"/>
        <v>0</v>
      </c>
      <c r="P68" s="9">
        <f t="shared" si="33"/>
        <v>4.4991347817727359E-2</v>
      </c>
      <c r="Q68" s="10">
        <f t="shared" si="34"/>
        <v>234</v>
      </c>
      <c r="R68" s="38"/>
      <c r="S68" s="17">
        <f t="shared" si="15"/>
        <v>0</v>
      </c>
      <c r="T68" s="13">
        <f t="shared" si="6"/>
        <v>257</v>
      </c>
      <c r="U68" s="38"/>
      <c r="V68" s="45">
        <f t="shared" si="16"/>
        <v>0</v>
      </c>
      <c r="W68" s="14">
        <f t="shared" si="7"/>
        <v>308.39999999999998</v>
      </c>
      <c r="X68" s="38"/>
      <c r="Y68" s="45">
        <f t="shared" si="17"/>
        <v>0</v>
      </c>
      <c r="Z68" s="32">
        <f t="shared" si="18"/>
        <v>0</v>
      </c>
      <c r="AA68" s="16">
        <f t="shared" si="19"/>
        <v>2.9161058770749215E-2</v>
      </c>
      <c r="AB68" s="18">
        <f t="shared" si="35"/>
        <v>151.66666666666666</v>
      </c>
      <c r="AC68" s="38"/>
      <c r="AD68" s="17">
        <f t="shared" si="20"/>
        <v>0</v>
      </c>
      <c r="AE68" s="20">
        <f t="shared" si="9"/>
        <v>167</v>
      </c>
      <c r="AF68" s="38"/>
      <c r="AG68" s="37">
        <f t="shared" si="21"/>
        <v>0</v>
      </c>
      <c r="AH68" s="21">
        <f t="shared" si="10"/>
        <v>200.4</v>
      </c>
      <c r="AI68" s="41"/>
      <c r="AJ68" s="42">
        <f t="shared" si="22"/>
        <v>0</v>
      </c>
      <c r="AK68" s="47">
        <f t="shared" si="23"/>
        <v>0</v>
      </c>
      <c r="AL68" s="25">
        <f t="shared" si="24"/>
        <v>2.1245914247260141E-2</v>
      </c>
      <c r="AM68" s="22">
        <f t="shared" si="36"/>
        <v>110.5</v>
      </c>
      <c r="AN68" s="38"/>
      <c r="AO68" s="17">
        <f t="shared" si="25"/>
        <v>0</v>
      </c>
      <c r="AP68" s="23">
        <f t="shared" si="12"/>
        <v>122</v>
      </c>
      <c r="AQ68" s="38"/>
      <c r="AR68" s="37">
        <f t="shared" si="26"/>
        <v>0</v>
      </c>
      <c r="AS68" s="24">
        <f t="shared" si="13"/>
        <v>146</v>
      </c>
      <c r="AT68" s="38"/>
      <c r="AU68" s="42">
        <f t="shared" si="27"/>
        <v>0</v>
      </c>
      <c r="AV68" s="47">
        <f t="shared" si="28"/>
        <v>0</v>
      </c>
    </row>
    <row r="69" spans="1:48" x14ac:dyDescent="0.3">
      <c r="A69">
        <v>69</v>
      </c>
      <c r="B69" s="64">
        <f t="shared" si="29"/>
        <v>5301</v>
      </c>
      <c r="C69" s="61" t="s">
        <v>11</v>
      </c>
      <c r="D69" s="15">
        <f t="shared" si="30"/>
        <v>5400</v>
      </c>
      <c r="E69" s="6">
        <f t="shared" si="31"/>
        <v>5.5555555555555552E-2</v>
      </c>
      <c r="F69" s="7">
        <f t="shared" si="32"/>
        <v>300</v>
      </c>
      <c r="G69" s="34"/>
      <c r="H69" s="35">
        <f t="shared" si="0"/>
        <v>0</v>
      </c>
      <c r="I69" s="31">
        <f t="shared" si="1"/>
        <v>330</v>
      </c>
      <c r="J69" s="38"/>
      <c r="K69" s="39">
        <f t="shared" si="2"/>
        <v>0</v>
      </c>
      <c r="L69" s="63">
        <f t="shared" si="3"/>
        <v>330</v>
      </c>
      <c r="M69" s="43"/>
      <c r="N69" s="44">
        <f t="shared" si="4"/>
        <v>0</v>
      </c>
      <c r="O69" s="46">
        <f t="shared" si="14"/>
        <v>0</v>
      </c>
      <c r="P69" s="9">
        <f t="shared" si="33"/>
        <v>4.5368798339935859E-2</v>
      </c>
      <c r="Q69" s="10">
        <f t="shared" si="34"/>
        <v>240.5</v>
      </c>
      <c r="R69" s="38"/>
      <c r="S69" s="17">
        <f t="shared" si="15"/>
        <v>0</v>
      </c>
      <c r="T69" s="13">
        <f t="shared" si="6"/>
        <v>265</v>
      </c>
      <c r="U69" s="38"/>
      <c r="V69" s="45">
        <f t="shared" si="16"/>
        <v>0</v>
      </c>
      <c r="W69" s="14">
        <f t="shared" si="7"/>
        <v>318</v>
      </c>
      <c r="X69" s="38"/>
      <c r="Y69" s="45">
        <f t="shared" si="17"/>
        <v>0</v>
      </c>
      <c r="Z69" s="32">
        <f t="shared" si="18"/>
        <v>0</v>
      </c>
      <c r="AA69" s="16">
        <f t="shared" si="19"/>
        <v>2.9428409734012451E-2</v>
      </c>
      <c r="AB69" s="18">
        <f t="shared" si="35"/>
        <v>156</v>
      </c>
      <c r="AC69" s="38"/>
      <c r="AD69" s="17">
        <f t="shared" si="20"/>
        <v>0</v>
      </c>
      <c r="AE69" s="20">
        <f t="shared" si="9"/>
        <v>172</v>
      </c>
      <c r="AF69" s="38"/>
      <c r="AG69" s="37">
        <f t="shared" si="21"/>
        <v>0</v>
      </c>
      <c r="AH69" s="21">
        <f t="shared" si="10"/>
        <v>206.4</v>
      </c>
      <c r="AI69" s="41"/>
      <c r="AJ69" s="42">
        <f t="shared" si="22"/>
        <v>0</v>
      </c>
      <c r="AK69" s="47">
        <f t="shared" si="23"/>
        <v>0</v>
      </c>
      <c r="AL69" s="25">
        <f t="shared" si="24"/>
        <v>2.1458215431050746E-2</v>
      </c>
      <c r="AM69" s="22">
        <f t="shared" si="36"/>
        <v>113.75</v>
      </c>
      <c r="AN69" s="38"/>
      <c r="AO69" s="17">
        <f t="shared" si="25"/>
        <v>0</v>
      </c>
      <c r="AP69" s="23">
        <f t="shared" si="12"/>
        <v>125</v>
      </c>
      <c r="AQ69" s="38"/>
      <c r="AR69" s="37">
        <f t="shared" si="26"/>
        <v>0</v>
      </c>
      <c r="AS69" s="24">
        <f t="shared" si="13"/>
        <v>150</v>
      </c>
      <c r="AT69" s="38"/>
      <c r="AU69" s="42">
        <f t="shared" si="27"/>
        <v>0</v>
      </c>
      <c r="AV69" s="47">
        <f t="shared" si="28"/>
        <v>0</v>
      </c>
    </row>
    <row r="70" spans="1:48" x14ac:dyDescent="0.3">
      <c r="A70">
        <v>70</v>
      </c>
      <c r="B70" s="64">
        <f t="shared" si="29"/>
        <v>5401</v>
      </c>
      <c r="C70" s="61" t="s">
        <v>11</v>
      </c>
      <c r="D70" s="15">
        <f t="shared" si="30"/>
        <v>5500</v>
      </c>
      <c r="E70" s="6">
        <f t="shared" si="31"/>
        <v>5.4545454545454543E-2</v>
      </c>
      <c r="F70" s="7">
        <f t="shared" si="32"/>
        <v>300</v>
      </c>
      <c r="G70" s="34"/>
      <c r="H70" s="35">
        <f t="shared" si="0"/>
        <v>0</v>
      </c>
      <c r="I70" s="31">
        <f t="shared" si="1"/>
        <v>330</v>
      </c>
      <c r="J70" s="38"/>
      <c r="K70" s="39">
        <f t="shared" si="2"/>
        <v>0</v>
      </c>
      <c r="L70" s="63">
        <f t="shared" si="3"/>
        <v>330</v>
      </c>
      <c r="M70" s="43"/>
      <c r="N70" s="44">
        <f t="shared" si="4"/>
        <v>0</v>
      </c>
      <c r="O70" s="46">
        <f t="shared" si="14"/>
        <v>0</v>
      </c>
      <c r="P70" s="9">
        <f t="shared" si="33"/>
        <v>4.5732271801518239E-2</v>
      </c>
      <c r="Q70" s="10">
        <f t="shared" si="34"/>
        <v>247</v>
      </c>
      <c r="R70" s="38"/>
      <c r="S70" s="17">
        <f t="shared" si="15"/>
        <v>0</v>
      </c>
      <c r="T70" s="13">
        <f t="shared" si="6"/>
        <v>272</v>
      </c>
      <c r="U70" s="38"/>
      <c r="V70" s="45">
        <f t="shared" si="16"/>
        <v>0</v>
      </c>
      <c r="W70" s="14">
        <f t="shared" si="7"/>
        <v>326.39999999999998</v>
      </c>
      <c r="X70" s="38"/>
      <c r="Y70" s="45">
        <f t="shared" si="17"/>
        <v>0</v>
      </c>
      <c r="Z70" s="32">
        <f t="shared" si="18"/>
        <v>0</v>
      </c>
      <c r="AA70" s="16">
        <f t="shared" si="19"/>
        <v>2.9685860643090787E-2</v>
      </c>
      <c r="AB70" s="18">
        <f t="shared" si="35"/>
        <v>160.33333333333334</v>
      </c>
      <c r="AC70" s="38"/>
      <c r="AD70" s="17">
        <f t="shared" si="20"/>
        <v>0</v>
      </c>
      <c r="AE70" s="20">
        <f t="shared" si="9"/>
        <v>176</v>
      </c>
      <c r="AF70" s="38"/>
      <c r="AG70" s="37">
        <f t="shared" si="21"/>
        <v>0</v>
      </c>
      <c r="AH70" s="21">
        <f t="shared" si="10"/>
        <v>211.2</v>
      </c>
      <c r="AI70" s="41"/>
      <c r="AJ70" s="42">
        <f t="shared" si="22"/>
        <v>0</v>
      </c>
      <c r="AK70" s="47">
        <f t="shared" si="23"/>
        <v>0</v>
      </c>
      <c r="AL70" s="25">
        <f t="shared" si="24"/>
        <v>2.1662655063877059E-2</v>
      </c>
      <c r="AM70" s="22">
        <f t="shared" si="36"/>
        <v>117</v>
      </c>
      <c r="AN70" s="38"/>
      <c r="AO70" s="17">
        <f t="shared" si="25"/>
        <v>0</v>
      </c>
      <c r="AP70" s="23">
        <f t="shared" si="12"/>
        <v>129</v>
      </c>
      <c r="AQ70" s="38"/>
      <c r="AR70" s="37">
        <f t="shared" si="26"/>
        <v>0</v>
      </c>
      <c r="AS70" s="24">
        <f t="shared" si="13"/>
        <v>155</v>
      </c>
      <c r="AT70" s="38"/>
      <c r="AU70" s="42">
        <f t="shared" si="27"/>
        <v>0</v>
      </c>
      <c r="AV70" s="47">
        <f t="shared" si="28"/>
        <v>0</v>
      </c>
    </row>
    <row r="71" spans="1:48" x14ac:dyDescent="0.3">
      <c r="A71">
        <v>71</v>
      </c>
      <c r="B71" s="64">
        <f t="shared" si="29"/>
        <v>5501</v>
      </c>
      <c r="C71" s="61" t="s">
        <v>11</v>
      </c>
      <c r="D71" s="15">
        <f t="shared" si="30"/>
        <v>5600</v>
      </c>
      <c r="E71" s="6">
        <f t="shared" si="31"/>
        <v>5.3571428571428568E-2</v>
      </c>
      <c r="F71" s="7">
        <f t="shared" si="32"/>
        <v>300</v>
      </c>
      <c r="G71" s="34"/>
      <c r="H71" s="35">
        <f t="shared" si="0"/>
        <v>0</v>
      </c>
      <c r="I71" s="31">
        <f t="shared" si="1"/>
        <v>330</v>
      </c>
      <c r="J71" s="38"/>
      <c r="K71" s="39">
        <f t="shared" si="2"/>
        <v>0</v>
      </c>
      <c r="L71" s="63">
        <f t="shared" si="3"/>
        <v>330</v>
      </c>
      <c r="M71" s="43"/>
      <c r="N71" s="44">
        <f t="shared" si="4"/>
        <v>0</v>
      </c>
      <c r="O71" s="46">
        <f t="shared" si="14"/>
        <v>0</v>
      </c>
      <c r="P71" s="9">
        <f t="shared" si="33"/>
        <v>4.6082530449009271E-2</v>
      </c>
      <c r="Q71" s="10">
        <f t="shared" si="34"/>
        <v>253.5</v>
      </c>
      <c r="R71" s="38"/>
      <c r="S71" s="17">
        <f t="shared" si="15"/>
        <v>0</v>
      </c>
      <c r="T71" s="13">
        <f t="shared" si="6"/>
        <v>279</v>
      </c>
      <c r="U71" s="38"/>
      <c r="V71" s="45">
        <f t="shared" si="16"/>
        <v>0</v>
      </c>
      <c r="W71" s="14">
        <f t="shared" si="7"/>
        <v>330</v>
      </c>
      <c r="X71" s="38"/>
      <c r="Y71" s="45">
        <f t="shared" si="17"/>
        <v>0</v>
      </c>
      <c r="Z71" s="32">
        <f t="shared" si="18"/>
        <v>0</v>
      </c>
      <c r="AA71" s="16">
        <f t="shared" si="19"/>
        <v>2.9933951402775251E-2</v>
      </c>
      <c r="AB71" s="18">
        <f t="shared" si="35"/>
        <v>164.66666666666666</v>
      </c>
      <c r="AC71" s="38"/>
      <c r="AD71" s="17">
        <f t="shared" si="20"/>
        <v>0</v>
      </c>
      <c r="AE71" s="20">
        <f t="shared" si="9"/>
        <v>181</v>
      </c>
      <c r="AF71" s="38"/>
      <c r="AG71" s="37">
        <f t="shared" si="21"/>
        <v>0</v>
      </c>
      <c r="AH71" s="21">
        <f t="shared" si="10"/>
        <v>217.2</v>
      </c>
      <c r="AI71" s="41"/>
      <c r="AJ71" s="42">
        <f t="shared" si="22"/>
        <v>0</v>
      </c>
      <c r="AK71" s="47">
        <f t="shared" si="23"/>
        <v>0</v>
      </c>
      <c r="AL71" s="25">
        <f t="shared" si="24"/>
        <v>2.1859661879658245E-2</v>
      </c>
      <c r="AM71" s="22">
        <f t="shared" si="36"/>
        <v>120.25</v>
      </c>
      <c r="AN71" s="38"/>
      <c r="AO71" s="17">
        <f t="shared" si="25"/>
        <v>0</v>
      </c>
      <c r="AP71" s="23">
        <f t="shared" si="12"/>
        <v>132</v>
      </c>
      <c r="AQ71" s="38"/>
      <c r="AR71" s="37">
        <f t="shared" si="26"/>
        <v>0</v>
      </c>
      <c r="AS71" s="24">
        <f t="shared" si="13"/>
        <v>158</v>
      </c>
      <c r="AT71" s="38"/>
      <c r="AU71" s="42">
        <f t="shared" si="27"/>
        <v>0</v>
      </c>
      <c r="AV71" s="47">
        <f t="shared" si="28"/>
        <v>0</v>
      </c>
    </row>
    <row r="72" spans="1:48" x14ac:dyDescent="0.3">
      <c r="A72">
        <v>72</v>
      </c>
      <c r="B72" s="64">
        <f t="shared" si="29"/>
        <v>5601</v>
      </c>
      <c r="C72" s="61" t="s">
        <v>11</v>
      </c>
      <c r="D72" s="15">
        <f t="shared" si="30"/>
        <v>5700</v>
      </c>
      <c r="E72" s="6">
        <f t="shared" si="31"/>
        <v>5.2631578947368418E-2</v>
      </c>
      <c r="F72" s="7">
        <f t="shared" si="32"/>
        <v>300</v>
      </c>
      <c r="G72" s="34"/>
      <c r="H72" s="35">
        <f t="shared" si="0"/>
        <v>0</v>
      </c>
      <c r="I72" s="31">
        <f t="shared" si="1"/>
        <v>330</v>
      </c>
      <c r="J72" s="38"/>
      <c r="K72" s="39">
        <f t="shared" si="2"/>
        <v>0</v>
      </c>
      <c r="L72" s="63">
        <f t="shared" si="3"/>
        <v>330</v>
      </c>
      <c r="M72" s="43"/>
      <c r="N72" s="44">
        <f t="shared" si="4"/>
        <v>0</v>
      </c>
      <c r="O72" s="46">
        <f t="shared" si="14"/>
        <v>0</v>
      </c>
      <c r="P72" s="9">
        <f t="shared" si="33"/>
        <v>4.6420282092483486E-2</v>
      </c>
      <c r="Q72" s="10">
        <f t="shared" si="34"/>
        <v>260</v>
      </c>
      <c r="R72" s="38"/>
      <c r="S72" s="17">
        <f t="shared" si="15"/>
        <v>0</v>
      </c>
      <c r="T72" s="13">
        <f t="shared" si="6"/>
        <v>286</v>
      </c>
      <c r="U72" s="38"/>
      <c r="V72" s="45">
        <f t="shared" si="16"/>
        <v>0</v>
      </c>
      <c r="W72" s="14">
        <f t="shared" si="7"/>
        <v>330</v>
      </c>
      <c r="X72" s="38"/>
      <c r="Y72" s="45">
        <f t="shared" si="17"/>
        <v>0</v>
      </c>
      <c r="Z72" s="32">
        <f t="shared" si="18"/>
        <v>0</v>
      </c>
      <c r="AA72" s="16">
        <f t="shared" si="19"/>
        <v>3.0173183360114264E-2</v>
      </c>
      <c r="AB72" s="18">
        <f t="shared" si="35"/>
        <v>169</v>
      </c>
      <c r="AC72" s="38"/>
      <c r="AD72" s="17">
        <f t="shared" si="20"/>
        <v>0</v>
      </c>
      <c r="AE72" s="20">
        <f t="shared" si="9"/>
        <v>186</v>
      </c>
      <c r="AF72" s="38"/>
      <c r="AG72" s="37">
        <f t="shared" si="21"/>
        <v>0</v>
      </c>
      <c r="AH72" s="21">
        <f t="shared" si="10"/>
        <v>223.2</v>
      </c>
      <c r="AI72" s="41"/>
      <c r="AJ72" s="42">
        <f t="shared" si="22"/>
        <v>0</v>
      </c>
      <c r="AK72" s="47">
        <f t="shared" si="23"/>
        <v>0</v>
      </c>
      <c r="AL72" s="25">
        <f t="shared" si="24"/>
        <v>2.2049633993929656E-2</v>
      </c>
      <c r="AM72" s="22">
        <f t="shared" si="36"/>
        <v>123.5</v>
      </c>
      <c r="AN72" s="38"/>
      <c r="AO72" s="17">
        <f t="shared" si="25"/>
        <v>0</v>
      </c>
      <c r="AP72" s="23">
        <f t="shared" si="12"/>
        <v>136</v>
      </c>
      <c r="AQ72" s="38"/>
      <c r="AR72" s="37">
        <f t="shared" si="26"/>
        <v>0</v>
      </c>
      <c r="AS72" s="24">
        <f t="shared" si="13"/>
        <v>163</v>
      </c>
      <c r="AT72" s="38"/>
      <c r="AU72" s="42">
        <f t="shared" si="27"/>
        <v>0</v>
      </c>
      <c r="AV72" s="47">
        <f t="shared" si="28"/>
        <v>0</v>
      </c>
    </row>
    <row r="73" spans="1:48" ht="28.35" customHeight="1" x14ac:dyDescent="0.3">
      <c r="A73">
        <v>73</v>
      </c>
      <c r="B73" s="64">
        <f t="shared" si="29"/>
        <v>5701</v>
      </c>
      <c r="C73" s="65" t="s">
        <v>12</v>
      </c>
      <c r="D73" s="4"/>
      <c r="E73" s="6">
        <f>IF(F73=$H$5,"",F73/B73)</f>
        <v>5.2622346956674268E-2</v>
      </c>
      <c r="F73" s="7">
        <f t="shared" si="32"/>
        <v>300</v>
      </c>
      <c r="G73" s="34"/>
      <c r="H73" s="35">
        <f t="shared" si="0"/>
        <v>0</v>
      </c>
      <c r="I73" s="31">
        <f t="shared" si="1"/>
        <v>330</v>
      </c>
      <c r="J73" s="38"/>
      <c r="K73" s="39">
        <f t="shared" si="2"/>
        <v>0</v>
      </c>
      <c r="L73" s="63">
        <f t="shared" si="3"/>
        <v>330</v>
      </c>
      <c r="M73" s="43"/>
      <c r="N73" s="44">
        <f t="shared" si="4"/>
        <v>0</v>
      </c>
      <c r="O73" s="46">
        <f t="shared" si="14"/>
        <v>0</v>
      </c>
      <c r="P73" s="9">
        <f t="shared" si="33"/>
        <v>4.6746184879845644E-2</v>
      </c>
      <c r="Q73" s="10">
        <f t="shared" si="34"/>
        <v>266.5</v>
      </c>
      <c r="R73" s="38"/>
      <c r="S73" s="17">
        <f t="shared" si="15"/>
        <v>0</v>
      </c>
      <c r="T73" s="13">
        <f t="shared" si="6"/>
        <v>293</v>
      </c>
      <c r="U73" s="38"/>
      <c r="V73" s="45">
        <f t="shared" si="16"/>
        <v>0</v>
      </c>
      <c r="W73" s="14">
        <f t="shared" si="7"/>
        <v>330</v>
      </c>
      <c r="X73" s="38"/>
      <c r="Y73" s="45">
        <f t="shared" si="17"/>
        <v>0</v>
      </c>
      <c r="Z73" s="32">
        <f t="shared" si="18"/>
        <v>0</v>
      </c>
      <c r="AA73" s="16">
        <f t="shared" si="19"/>
        <v>3.0404022686078468E-2</v>
      </c>
      <c r="AB73" s="18">
        <f t="shared" si="35"/>
        <v>173.33333333333334</v>
      </c>
      <c r="AC73" s="38"/>
      <c r="AD73" s="17">
        <f t="shared" si="20"/>
        <v>0</v>
      </c>
      <c r="AE73" s="20">
        <f t="shared" si="9"/>
        <v>191</v>
      </c>
      <c r="AF73" s="38"/>
      <c r="AG73" s="37">
        <f t="shared" si="21"/>
        <v>0</v>
      </c>
      <c r="AH73" s="21">
        <f t="shared" si="10"/>
        <v>229.2</v>
      </c>
      <c r="AI73" s="41"/>
      <c r="AJ73" s="42">
        <f t="shared" si="22"/>
        <v>0</v>
      </c>
      <c r="AK73" s="47">
        <f t="shared" si="23"/>
        <v>0</v>
      </c>
      <c r="AL73" s="25">
        <f t="shared" si="24"/>
        <v>2.223294158919488E-2</v>
      </c>
      <c r="AM73" s="22">
        <f t="shared" si="36"/>
        <v>126.75</v>
      </c>
      <c r="AN73" s="38"/>
      <c r="AO73" s="17">
        <f t="shared" si="25"/>
        <v>0</v>
      </c>
      <c r="AP73" s="23">
        <f t="shared" si="12"/>
        <v>139</v>
      </c>
      <c r="AQ73" s="38"/>
      <c r="AR73" s="37">
        <f t="shared" si="26"/>
        <v>0</v>
      </c>
      <c r="AS73" s="24">
        <f t="shared" si="13"/>
        <v>167</v>
      </c>
      <c r="AT73" s="38"/>
      <c r="AU73" s="42">
        <f t="shared" si="27"/>
        <v>0</v>
      </c>
      <c r="AV73" s="47">
        <f t="shared" si="28"/>
        <v>0</v>
      </c>
    </row>
    <row r="74" spans="1:48" x14ac:dyDescent="0.3">
      <c r="A74">
        <v>74</v>
      </c>
      <c r="B74" s="242" t="s">
        <v>7</v>
      </c>
      <c r="C74" s="242"/>
      <c r="D74" s="243"/>
      <c r="E74" s="66"/>
      <c r="F74" s="8">
        <f>(F42)</f>
        <v>143</v>
      </c>
      <c r="G74" s="36"/>
      <c r="H74" s="35">
        <f t="shared" si="0"/>
        <v>0</v>
      </c>
      <c r="I74" s="8"/>
      <c r="J74" s="40"/>
      <c r="K74" s="39"/>
      <c r="L74" s="8"/>
      <c r="M74" s="36"/>
      <c r="N74" s="44"/>
      <c r="O74" s="46"/>
      <c r="P74" s="11"/>
      <c r="Q74" s="12"/>
      <c r="R74" s="40"/>
      <c r="S74" s="17"/>
      <c r="T74" s="13"/>
      <c r="U74" s="40"/>
      <c r="V74" s="45"/>
      <c r="W74" s="13"/>
      <c r="X74" s="40"/>
      <c r="Y74" s="45"/>
      <c r="Z74" s="32"/>
      <c r="AA74" s="19"/>
      <c r="AB74" s="18"/>
      <c r="AC74" s="40"/>
      <c r="AD74" s="17"/>
      <c r="AE74" s="18"/>
      <c r="AF74" s="40"/>
      <c r="AG74" s="37"/>
      <c r="AH74" s="18"/>
      <c r="AI74" s="41"/>
      <c r="AJ74" s="42"/>
      <c r="AK74" s="47"/>
      <c r="AL74" s="26"/>
      <c r="AM74" s="22"/>
      <c r="AN74" s="40"/>
      <c r="AO74" s="17"/>
      <c r="AP74" s="22"/>
      <c r="AQ74" s="40"/>
      <c r="AR74" s="37"/>
      <c r="AS74" s="22"/>
      <c r="AT74" s="40"/>
      <c r="AU74" s="42"/>
      <c r="AV74" s="47"/>
    </row>
    <row r="75" spans="1:48" ht="28.35" customHeight="1" x14ac:dyDescent="0.3">
      <c r="A75" s="93">
        <v>75</v>
      </c>
      <c r="B75" s="237" t="s">
        <v>34</v>
      </c>
      <c r="C75" s="237"/>
      <c r="D75" s="237"/>
      <c r="E75" s="237"/>
      <c r="F75" s="237"/>
      <c r="G75" s="85">
        <f>SUM(G30:G74)</f>
        <v>0</v>
      </c>
      <c r="H75" s="86"/>
      <c r="I75" s="86"/>
      <c r="J75" s="87">
        <f>SUM(J30:J74)</f>
        <v>0</v>
      </c>
      <c r="K75" s="86"/>
      <c r="L75" s="86"/>
      <c r="M75" s="87">
        <f>SUM(M30:M74)</f>
        <v>0</v>
      </c>
      <c r="N75" s="86"/>
      <c r="O75" s="46">
        <f>ROUND(SUM(O30:O74),0)</f>
        <v>0</v>
      </c>
      <c r="P75" s="86"/>
      <c r="Q75" s="86"/>
      <c r="R75" s="87">
        <f>SUM(R30:R74)</f>
        <v>0</v>
      </c>
      <c r="S75" s="86"/>
      <c r="T75" s="88"/>
      <c r="U75" s="87">
        <f>SUM(U30:U74)</f>
        <v>0</v>
      </c>
      <c r="V75" s="88"/>
      <c r="W75" s="88"/>
      <c r="X75" s="87">
        <f>SUM(X30:X74)</f>
        <v>0</v>
      </c>
      <c r="Y75" s="88"/>
      <c r="Z75" s="46">
        <f>ROUND(SUM(Z30:Z74),0)</f>
        <v>0</v>
      </c>
      <c r="AA75" s="89"/>
      <c r="AB75" s="90"/>
      <c r="AC75" s="87">
        <f>SUM(AC30:AC74)</f>
        <v>0</v>
      </c>
      <c r="AD75" s="90"/>
      <c r="AE75" s="90"/>
      <c r="AF75" s="87">
        <f>SUM(AF30:AF74)</f>
        <v>0</v>
      </c>
      <c r="AG75" s="90"/>
      <c r="AH75" s="90"/>
      <c r="AI75" s="87">
        <f>SUM(AI30:AI74)</f>
        <v>0</v>
      </c>
      <c r="AJ75" s="91"/>
      <c r="AK75" s="92">
        <f>ROUND(SUM(AK30:AK74),0)</f>
        <v>0</v>
      </c>
      <c r="AL75" s="89"/>
      <c r="AM75" s="90"/>
      <c r="AN75" s="87">
        <f>SUM(AN30:AN74)</f>
        <v>0</v>
      </c>
      <c r="AO75" s="90"/>
      <c r="AP75" s="90"/>
      <c r="AQ75" s="87">
        <f>SUM(AQ30:AQ74)</f>
        <v>0</v>
      </c>
      <c r="AR75" s="90"/>
      <c r="AS75" s="90"/>
      <c r="AT75" s="87">
        <f>SUM(AT30:AT74)</f>
        <v>0</v>
      </c>
      <c r="AU75" s="91"/>
      <c r="AV75" s="92">
        <f>ROUND(SUM(AV30:AV74),0)</f>
        <v>0</v>
      </c>
    </row>
    <row r="76" spans="1:48" ht="33" customHeight="1" x14ac:dyDescent="0.3">
      <c r="A76" s="93">
        <v>76</v>
      </c>
      <c r="B76" s="234" t="s">
        <v>14</v>
      </c>
      <c r="C76" s="234"/>
      <c r="D76" s="234"/>
      <c r="E76" s="234"/>
      <c r="F76" s="234"/>
      <c r="G76" s="234"/>
      <c r="H76" s="235">
        <f>SUM(O75+Z75+AK75+AV75)</f>
        <v>0</v>
      </c>
      <c r="I76" s="235"/>
      <c r="J76" s="86"/>
      <c r="K76" s="86"/>
      <c r="L76" s="86"/>
      <c r="M76" s="86"/>
      <c r="N76" s="86"/>
      <c r="O76" s="86"/>
      <c r="P76" s="86"/>
      <c r="Q76" s="86"/>
      <c r="R76" s="86"/>
      <c r="S76" s="86"/>
      <c r="T76" s="86"/>
      <c r="U76" s="86"/>
      <c r="V76" s="86"/>
      <c r="W76" s="86"/>
      <c r="X76" s="86"/>
      <c r="Y76" s="86"/>
      <c r="Z76" s="93"/>
      <c r="AA76" s="93"/>
      <c r="AB76" s="93"/>
      <c r="AC76" s="93"/>
      <c r="AD76" s="93"/>
      <c r="AE76" s="93"/>
      <c r="AF76" s="93"/>
      <c r="AG76" s="93"/>
      <c r="AH76" s="93"/>
      <c r="AI76" s="93"/>
      <c r="AJ76" s="93"/>
      <c r="AK76" s="93"/>
      <c r="AL76" s="93"/>
      <c r="AM76" s="93"/>
      <c r="AN76" s="93"/>
      <c r="AO76" s="93"/>
      <c r="AP76" s="93"/>
      <c r="AQ76" s="93"/>
      <c r="AR76" s="93"/>
      <c r="AS76" s="93"/>
      <c r="AT76" s="93"/>
      <c r="AU76" s="93"/>
      <c r="AV76" s="93"/>
    </row>
    <row r="77" spans="1:48" ht="27.6" customHeight="1" x14ac:dyDescent="0.3">
      <c r="A77" s="93">
        <v>77</v>
      </c>
      <c r="B77" s="234" t="s">
        <v>15</v>
      </c>
      <c r="C77" s="234"/>
      <c r="D77" s="234"/>
      <c r="E77" s="234"/>
      <c r="F77" s="234"/>
      <c r="G77" s="234"/>
      <c r="H77" s="235">
        <v>281728.65999999997</v>
      </c>
      <c r="I77" s="236"/>
      <c r="J77" s="86"/>
      <c r="K77" s="86"/>
      <c r="L77" s="86"/>
      <c r="M77" s="86"/>
      <c r="N77" s="86"/>
      <c r="O77" s="86"/>
      <c r="P77" s="86"/>
      <c r="Q77" s="86"/>
      <c r="R77" s="86"/>
      <c r="S77" s="86"/>
      <c r="T77" s="86"/>
      <c r="U77" s="86"/>
      <c r="V77" s="86"/>
      <c r="W77" s="86"/>
      <c r="X77" s="86"/>
      <c r="Y77" s="86"/>
      <c r="Z77" s="93"/>
      <c r="AA77" s="93"/>
      <c r="AB77" s="93"/>
      <c r="AC77" s="93"/>
      <c r="AD77" s="93"/>
      <c r="AE77" s="93"/>
      <c r="AF77" s="93"/>
      <c r="AG77" s="93"/>
      <c r="AH77" s="93"/>
      <c r="AI77" s="93"/>
      <c r="AJ77" s="93"/>
      <c r="AK77" s="93"/>
      <c r="AL77" s="93"/>
      <c r="AM77" s="93"/>
      <c r="AN77" s="93"/>
      <c r="AO77" s="93"/>
      <c r="AP77" s="93"/>
      <c r="AQ77" s="93"/>
      <c r="AR77" s="93"/>
      <c r="AS77" s="93"/>
      <c r="AT77" s="93"/>
      <c r="AU77" s="93"/>
      <c r="AV77" s="93"/>
    </row>
    <row r="78" spans="1:48" ht="31.2" customHeight="1" x14ac:dyDescent="0.3">
      <c r="A78" s="93">
        <v>78</v>
      </c>
      <c r="B78" s="234" t="s">
        <v>16</v>
      </c>
      <c r="C78" s="234"/>
      <c r="D78" s="234"/>
      <c r="E78" s="234"/>
      <c r="F78" s="234"/>
      <c r="G78" s="234"/>
      <c r="H78" s="235">
        <f>SUM(H76-H77)</f>
        <v>-281728.65999999997</v>
      </c>
      <c r="I78" s="236"/>
      <c r="J78" s="86"/>
      <c r="K78" s="86"/>
      <c r="L78" s="86"/>
      <c r="M78" s="86"/>
      <c r="N78" s="86"/>
      <c r="O78" s="86"/>
      <c r="P78" s="86"/>
      <c r="Q78" s="86"/>
      <c r="R78" s="86"/>
      <c r="S78" s="86"/>
      <c r="T78" s="86"/>
      <c r="U78" s="86"/>
      <c r="V78" s="86"/>
      <c r="W78" s="86"/>
      <c r="X78" s="86"/>
      <c r="Y78" s="86"/>
      <c r="Z78" s="93"/>
      <c r="AA78" s="93"/>
      <c r="AB78" s="93"/>
      <c r="AC78" s="93"/>
      <c r="AD78" s="93"/>
      <c r="AE78" s="93"/>
      <c r="AF78" s="93"/>
      <c r="AG78" s="93"/>
      <c r="AH78" s="93"/>
      <c r="AI78" s="93"/>
      <c r="AJ78" s="93"/>
      <c r="AK78" s="93"/>
      <c r="AL78" s="93"/>
      <c r="AM78" s="93"/>
      <c r="AN78" s="93"/>
      <c r="AO78" s="93"/>
      <c r="AP78" s="93"/>
      <c r="AQ78" s="93"/>
      <c r="AR78" s="93"/>
      <c r="AS78" s="93"/>
      <c r="AT78" s="93"/>
      <c r="AU78" s="93"/>
      <c r="AV78" s="93"/>
    </row>
    <row r="79" spans="1:48" x14ac:dyDescent="0.3">
      <c r="A79" s="93"/>
      <c r="B79" s="94" t="s">
        <v>80</v>
      </c>
      <c r="C79" s="86"/>
      <c r="D79" s="86"/>
      <c r="E79" s="86"/>
      <c r="F79" s="86"/>
      <c r="G79" s="86"/>
      <c r="H79" s="86"/>
      <c r="I79" s="86"/>
      <c r="J79" s="86"/>
      <c r="K79" s="86"/>
      <c r="L79" s="86"/>
      <c r="M79" s="86"/>
      <c r="N79" s="86"/>
      <c r="O79" s="86"/>
      <c r="P79" s="86"/>
      <c r="Q79" s="86"/>
      <c r="R79" s="86"/>
      <c r="S79" s="86"/>
      <c r="T79" s="86"/>
      <c r="U79" s="86"/>
      <c r="V79" s="86"/>
      <c r="W79" s="86"/>
      <c r="X79" s="86"/>
      <c r="Y79" s="86"/>
      <c r="Z79" s="93"/>
      <c r="AA79" s="93"/>
      <c r="AB79" s="93"/>
      <c r="AC79" s="93"/>
      <c r="AD79" s="93"/>
      <c r="AE79" s="93"/>
      <c r="AF79" s="93"/>
      <c r="AG79" s="93"/>
      <c r="AH79" s="93"/>
      <c r="AI79" s="93"/>
      <c r="AJ79" s="93"/>
      <c r="AK79" s="93"/>
      <c r="AL79" s="93"/>
      <c r="AM79" s="93"/>
      <c r="AN79" s="93"/>
      <c r="AO79" s="93"/>
      <c r="AP79" s="93"/>
      <c r="AQ79" s="93"/>
      <c r="AR79" s="93"/>
      <c r="AS79" s="93"/>
      <c r="AT79" s="93"/>
      <c r="AU79" s="93"/>
      <c r="AV79" s="93"/>
    </row>
    <row r="80" spans="1:48" x14ac:dyDescent="0.3">
      <c r="B80" s="55"/>
      <c r="C80" s="55"/>
      <c r="D80" s="55"/>
      <c r="E80" s="55"/>
      <c r="F80" s="55"/>
      <c r="G80" s="55"/>
      <c r="H80" s="55"/>
      <c r="I80" s="55"/>
      <c r="J80" s="55"/>
      <c r="K80" s="55"/>
      <c r="L80" s="55"/>
      <c r="M80" s="55"/>
      <c r="N80" s="55"/>
      <c r="O80" s="55"/>
      <c r="P80" s="54"/>
      <c r="Q80" s="55"/>
      <c r="R80" s="55"/>
      <c r="S80" s="54"/>
      <c r="T80" s="55"/>
      <c r="U80" s="55"/>
      <c r="V80" s="54"/>
      <c r="W80" s="55"/>
      <c r="X80" s="55"/>
      <c r="Y80" s="54"/>
    </row>
  </sheetData>
  <sheetProtection password="CA75" sheet="1" objects="1" scenarios="1"/>
  <mergeCells count="50">
    <mergeCell ref="J4:L4"/>
    <mergeCell ref="B1:M1"/>
    <mergeCell ref="B2:K2"/>
    <mergeCell ref="J11:Y11"/>
    <mergeCell ref="J14:Y15"/>
    <mergeCell ref="J5:Y6"/>
    <mergeCell ref="B5:G5"/>
    <mergeCell ref="B6:G6"/>
    <mergeCell ref="B9:G9"/>
    <mergeCell ref="J12:Y12"/>
    <mergeCell ref="J13:Y13"/>
    <mergeCell ref="J7:Y10"/>
    <mergeCell ref="B7:G7"/>
    <mergeCell ref="B8:G8"/>
    <mergeCell ref="B10:G10"/>
    <mergeCell ref="B11:G11"/>
    <mergeCell ref="B75:F75"/>
    <mergeCell ref="B14:G14"/>
    <mergeCell ref="B16:G16"/>
    <mergeCell ref="B17:G17"/>
    <mergeCell ref="B19:G19"/>
    <mergeCell ref="B20:G20"/>
    <mergeCell ref="B24:J24"/>
    <mergeCell ref="J18:Y18"/>
    <mergeCell ref="J17:Y17"/>
    <mergeCell ref="B74:D74"/>
    <mergeCell ref="B28:D28"/>
    <mergeCell ref="B26:D26"/>
    <mergeCell ref="B29:D29"/>
    <mergeCell ref="B23:G23"/>
    <mergeCell ref="B22:G22"/>
    <mergeCell ref="J22:Y23"/>
    <mergeCell ref="B78:G78"/>
    <mergeCell ref="H78:I78"/>
    <mergeCell ref="B76:G76"/>
    <mergeCell ref="B77:G77"/>
    <mergeCell ref="H77:I77"/>
    <mergeCell ref="H76:I76"/>
    <mergeCell ref="B12:G12"/>
    <mergeCell ref="B13:G13"/>
    <mergeCell ref="B15:G15"/>
    <mergeCell ref="J16:Y16"/>
    <mergeCell ref="AA21:AF21"/>
    <mergeCell ref="B21:G21"/>
    <mergeCell ref="B18:G18"/>
    <mergeCell ref="B27:D27"/>
    <mergeCell ref="B25:D25"/>
    <mergeCell ref="J21:Y21"/>
    <mergeCell ref="J20:Y20"/>
    <mergeCell ref="J19:Y19"/>
  </mergeCells>
  <printOptions horizontalCentered="1"/>
  <pageMargins left="0.39370078740157483" right="0.39370078740157483" top="0.78740157480314965" bottom="0.78740157480314965" header="0.31496062992125984" footer="0.31496062992125984"/>
  <pageSetup paperSize="9" scale="48" fitToHeight="2" orientation="landscape" r:id="rId1"/>
  <rowBreaks count="1" manualBreakCount="1">
    <brk id="24" max="47"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79998168889431442"/>
  </sheetPr>
  <dimension ref="A1:AV80"/>
  <sheetViews>
    <sheetView topLeftCell="A4" zoomScale="80" zoomScaleNormal="80" workbookViewId="0">
      <selection activeCell="J16" sqref="J16:Y16"/>
    </sheetView>
  </sheetViews>
  <sheetFormatPr baseColWidth="10" defaultRowHeight="14.4" x14ac:dyDescent="0.3"/>
  <cols>
    <col min="1" max="1" width="4.44140625" customWidth="1"/>
    <col min="2" max="2" width="8.6640625" customWidth="1"/>
    <col min="3" max="3" width="6.33203125" customWidth="1"/>
    <col min="4" max="4" width="8.6640625" customWidth="1"/>
    <col min="5" max="5" width="10.6640625" customWidth="1"/>
    <col min="6" max="6" width="8.6640625" customWidth="1"/>
    <col min="7" max="8" width="11.33203125" customWidth="1"/>
    <col min="9" max="9" width="9.33203125" customWidth="1"/>
    <col min="10" max="10" width="8.33203125" customWidth="1"/>
    <col min="11" max="11" width="8.6640625" customWidth="1"/>
    <col min="12" max="12" width="9.33203125" customWidth="1"/>
    <col min="13" max="14" width="8.6640625" customWidth="1"/>
    <col min="15" max="15" width="9.88671875" customWidth="1"/>
    <col min="16" max="16" width="8.6640625" style="1" customWidth="1"/>
    <col min="17" max="18" width="8.6640625" customWidth="1"/>
    <col min="19" max="19" width="8.6640625" style="1" customWidth="1"/>
    <col min="20" max="20" width="9.44140625" customWidth="1"/>
    <col min="21" max="21" width="8.6640625" customWidth="1"/>
    <col min="22" max="22" width="8.6640625" style="1" customWidth="1"/>
    <col min="23" max="23" width="9.33203125" customWidth="1"/>
    <col min="24" max="24" width="8.6640625" customWidth="1"/>
    <col min="25" max="25" width="8.6640625" style="1" customWidth="1"/>
    <col min="26" max="26" width="8.6640625" customWidth="1"/>
    <col min="27" max="27" width="8.6640625" style="1" customWidth="1"/>
    <col min="28" max="28" width="7.44140625" customWidth="1"/>
    <col min="29" max="30" width="8.6640625" customWidth="1"/>
    <col min="31" max="31" width="9.5546875" customWidth="1"/>
    <col min="32" max="32" width="8.6640625" customWidth="1"/>
    <col min="33" max="33" width="6.88671875" customWidth="1"/>
    <col min="34" max="34" width="9.33203125" customWidth="1"/>
    <col min="35" max="35" width="7.6640625" customWidth="1"/>
    <col min="36" max="36" width="7.33203125" customWidth="1"/>
    <col min="37" max="37" width="9" customWidth="1"/>
    <col min="38" max="38" width="9.33203125" customWidth="1"/>
    <col min="39" max="39" width="7.5546875" customWidth="1"/>
    <col min="40" max="40" width="8.109375" customWidth="1"/>
    <col min="41" max="41" width="7.5546875" customWidth="1"/>
    <col min="42" max="42" width="8.5546875" customWidth="1"/>
    <col min="43" max="43" width="8.6640625" customWidth="1"/>
    <col min="44" max="44" width="7.88671875" customWidth="1"/>
    <col min="45" max="45" width="8.88671875" customWidth="1"/>
    <col min="46" max="46" width="8.109375" customWidth="1"/>
    <col min="48" max="48" width="8.6640625" customWidth="1"/>
  </cols>
  <sheetData>
    <row r="1" spans="1:34" ht="15.6" x14ac:dyDescent="0.3">
      <c r="A1" s="93">
        <v>1</v>
      </c>
      <c r="B1" s="239" t="s">
        <v>45</v>
      </c>
      <c r="C1" s="240"/>
      <c r="D1" s="240"/>
      <c r="E1" s="240"/>
      <c r="F1" s="240"/>
      <c r="G1" s="240"/>
      <c r="H1" s="240"/>
      <c r="I1" s="240"/>
      <c r="J1" s="240"/>
      <c r="K1" s="263"/>
      <c r="L1" s="263"/>
      <c r="M1" s="263"/>
      <c r="N1" s="27"/>
      <c r="O1" s="27"/>
      <c r="P1" s="28"/>
      <c r="Q1" s="28"/>
      <c r="R1" s="28"/>
      <c r="S1" s="28"/>
      <c r="T1" s="28"/>
      <c r="U1" s="28"/>
      <c r="V1" s="28"/>
      <c r="W1" s="28"/>
      <c r="X1" s="27"/>
      <c r="Y1" s="29"/>
      <c r="Z1" s="3"/>
      <c r="AA1" s="3"/>
      <c r="AB1" s="3"/>
      <c r="AC1" s="3"/>
      <c r="AD1" s="3"/>
      <c r="AE1" s="3"/>
      <c r="AF1" s="3"/>
      <c r="AG1" s="3"/>
      <c r="AH1" s="1"/>
    </row>
    <row r="2" spans="1:34" x14ac:dyDescent="0.3">
      <c r="A2" s="93">
        <v>2</v>
      </c>
      <c r="B2" s="236" t="s">
        <v>57</v>
      </c>
      <c r="C2" s="264"/>
      <c r="D2" s="264"/>
      <c r="E2" s="263"/>
      <c r="F2" s="263"/>
      <c r="G2" s="263"/>
      <c r="H2" s="263"/>
      <c r="I2" s="263"/>
      <c r="J2" s="263"/>
      <c r="K2" s="263"/>
      <c r="L2" s="166"/>
      <c r="M2" s="166"/>
      <c r="N2" s="27"/>
      <c r="O2" s="27"/>
      <c r="P2" s="50"/>
      <c r="Q2" s="28"/>
      <c r="R2" s="28"/>
      <c r="S2" s="28"/>
      <c r="T2" s="28"/>
      <c r="U2" s="28"/>
      <c r="V2" s="28"/>
      <c r="W2" s="28"/>
      <c r="X2" s="27"/>
      <c r="Y2" s="29"/>
      <c r="Z2" s="3"/>
      <c r="AA2" s="3"/>
      <c r="AB2" s="3"/>
      <c r="AC2" s="3"/>
      <c r="AD2" s="3"/>
      <c r="AE2" s="3"/>
      <c r="AF2" s="3"/>
      <c r="AG2" s="3"/>
      <c r="AH2" s="1"/>
    </row>
    <row r="3" spans="1:34" x14ac:dyDescent="0.3">
      <c r="A3" s="93">
        <v>3</v>
      </c>
      <c r="B3" s="165"/>
      <c r="C3" s="165"/>
      <c r="D3" s="166"/>
      <c r="E3" s="166"/>
      <c r="F3" s="166"/>
      <c r="G3" s="166"/>
      <c r="H3" s="166"/>
      <c r="I3" s="166"/>
      <c r="J3" s="166"/>
      <c r="K3" s="166"/>
      <c r="L3" s="166"/>
      <c r="M3" s="166"/>
      <c r="N3" s="27"/>
      <c r="O3" s="27"/>
      <c r="P3" s="28"/>
      <c r="Q3" s="28"/>
      <c r="R3" s="28"/>
      <c r="S3" s="28"/>
      <c r="T3" s="28"/>
      <c r="U3" s="28"/>
      <c r="V3" s="28"/>
      <c r="W3" s="28"/>
      <c r="X3" s="27"/>
      <c r="Y3" s="29"/>
      <c r="Z3" s="3"/>
      <c r="AA3" s="3"/>
      <c r="AB3" s="3"/>
      <c r="AC3" s="3"/>
      <c r="AD3" s="3"/>
      <c r="AE3" s="3"/>
      <c r="AF3" s="3"/>
      <c r="AG3" s="3"/>
      <c r="AH3" s="1"/>
    </row>
    <row r="4" spans="1:34" x14ac:dyDescent="0.3">
      <c r="A4" s="93">
        <v>4</v>
      </c>
      <c r="B4" s="119"/>
      <c r="C4" s="119"/>
      <c r="D4" s="86"/>
      <c r="E4" s="86"/>
      <c r="F4" s="86"/>
      <c r="G4" s="86"/>
      <c r="H4" s="54"/>
      <c r="I4" s="54"/>
      <c r="J4" s="236" t="s">
        <v>32</v>
      </c>
      <c r="K4" s="236"/>
      <c r="L4" s="236"/>
      <c r="M4" s="86"/>
      <c r="N4" s="86"/>
      <c r="O4" s="86"/>
      <c r="P4" s="97"/>
      <c r="Q4" s="97"/>
      <c r="R4" s="97"/>
      <c r="S4" s="97"/>
      <c r="T4" s="97"/>
      <c r="U4" s="97"/>
      <c r="V4" s="97"/>
      <c r="W4" s="97"/>
      <c r="X4" s="86"/>
      <c r="Y4" s="98"/>
      <c r="Z4" s="3"/>
      <c r="AA4" s="3"/>
      <c r="AB4" s="3"/>
      <c r="AC4" s="3"/>
      <c r="AD4" s="3"/>
      <c r="AE4" s="3"/>
      <c r="AF4" s="3"/>
      <c r="AG4" s="3"/>
      <c r="AH4" s="1"/>
    </row>
    <row r="5" spans="1:34" x14ac:dyDescent="0.3">
      <c r="A5" s="93">
        <v>5</v>
      </c>
      <c r="B5" s="249" t="s">
        <v>24</v>
      </c>
      <c r="C5" s="250"/>
      <c r="D5" s="250"/>
      <c r="E5" s="250"/>
      <c r="F5" s="250"/>
      <c r="G5" s="250"/>
      <c r="H5" s="68">
        <v>14</v>
      </c>
      <c r="I5" s="69"/>
      <c r="J5" s="251" t="s">
        <v>31</v>
      </c>
      <c r="K5" s="251"/>
      <c r="L5" s="251"/>
      <c r="M5" s="251"/>
      <c r="N5" s="251"/>
      <c r="O5" s="251"/>
      <c r="P5" s="251"/>
      <c r="Q5" s="251"/>
      <c r="R5" s="251"/>
      <c r="S5" s="251"/>
      <c r="T5" s="251"/>
      <c r="U5" s="251"/>
      <c r="V5" s="251"/>
      <c r="W5" s="251"/>
      <c r="X5" s="251"/>
      <c r="Y5" s="251"/>
      <c r="Z5" s="3"/>
      <c r="AA5" s="3"/>
      <c r="AB5" s="3"/>
      <c r="AC5" s="3"/>
      <c r="AD5" s="3"/>
      <c r="AE5" s="3"/>
      <c r="AF5" s="3"/>
      <c r="AG5" s="3"/>
      <c r="AH5" s="1"/>
    </row>
    <row r="6" spans="1:34" x14ac:dyDescent="0.3">
      <c r="A6" s="93">
        <v>6</v>
      </c>
      <c r="B6" s="227" t="s">
        <v>25</v>
      </c>
      <c r="C6" s="228"/>
      <c r="D6" s="228"/>
      <c r="E6" s="228"/>
      <c r="F6" s="228"/>
      <c r="G6" s="228"/>
      <c r="H6" s="70">
        <v>19</v>
      </c>
      <c r="I6" s="71"/>
      <c r="J6" s="223"/>
      <c r="K6" s="223"/>
      <c r="L6" s="223"/>
      <c r="M6" s="223"/>
      <c r="N6" s="223"/>
      <c r="O6" s="223"/>
      <c r="P6" s="223"/>
      <c r="Q6" s="223"/>
      <c r="R6" s="223"/>
      <c r="S6" s="223"/>
      <c r="T6" s="223"/>
      <c r="U6" s="223"/>
      <c r="V6" s="223"/>
      <c r="W6" s="223"/>
      <c r="X6" s="223"/>
      <c r="Y6" s="223"/>
      <c r="Z6" s="3"/>
      <c r="AA6" s="3"/>
      <c r="AB6" s="3"/>
      <c r="AC6" s="3"/>
      <c r="AD6" s="3"/>
      <c r="AE6" s="3"/>
      <c r="AF6" s="3"/>
      <c r="AG6" s="3"/>
      <c r="AH6" s="1"/>
    </row>
    <row r="7" spans="1:34" x14ac:dyDescent="0.3">
      <c r="A7" s="93">
        <v>7</v>
      </c>
      <c r="B7" s="261" t="s">
        <v>26</v>
      </c>
      <c r="C7" s="262"/>
      <c r="D7" s="262"/>
      <c r="E7" s="262"/>
      <c r="F7" s="262"/>
      <c r="G7" s="262"/>
      <c r="H7" s="72">
        <v>1750</v>
      </c>
      <c r="I7" s="69"/>
      <c r="J7" s="251" t="s">
        <v>47</v>
      </c>
      <c r="K7" s="251"/>
      <c r="L7" s="251"/>
      <c r="M7" s="251"/>
      <c r="N7" s="251"/>
      <c r="O7" s="251"/>
      <c r="P7" s="251"/>
      <c r="Q7" s="251"/>
      <c r="R7" s="251"/>
      <c r="S7" s="251"/>
      <c r="T7" s="251"/>
      <c r="U7" s="250"/>
      <c r="V7" s="250"/>
      <c r="W7" s="250"/>
      <c r="X7" s="250"/>
      <c r="Y7" s="250"/>
      <c r="Z7" s="3"/>
      <c r="AA7" s="3"/>
      <c r="AB7" s="3"/>
      <c r="AC7" s="3"/>
      <c r="AD7" s="3"/>
      <c r="AE7" s="3"/>
      <c r="AF7" s="3"/>
      <c r="AG7" s="3"/>
      <c r="AH7" s="1"/>
    </row>
    <row r="8" spans="1:34" x14ac:dyDescent="0.3">
      <c r="A8" s="93">
        <v>8</v>
      </c>
      <c r="B8" s="249" t="s">
        <v>27</v>
      </c>
      <c r="C8" s="250"/>
      <c r="D8" s="250"/>
      <c r="E8" s="250"/>
      <c r="F8" s="250"/>
      <c r="G8" s="250"/>
      <c r="H8" s="73">
        <v>1950</v>
      </c>
      <c r="I8" s="69"/>
      <c r="J8" s="251"/>
      <c r="K8" s="251"/>
      <c r="L8" s="251"/>
      <c r="M8" s="251"/>
      <c r="N8" s="251"/>
      <c r="O8" s="251"/>
      <c r="P8" s="251"/>
      <c r="Q8" s="251"/>
      <c r="R8" s="251"/>
      <c r="S8" s="251"/>
      <c r="T8" s="251"/>
      <c r="U8" s="250"/>
      <c r="V8" s="250"/>
      <c r="W8" s="250"/>
      <c r="X8" s="250"/>
      <c r="Y8" s="250"/>
      <c r="Z8" s="3"/>
      <c r="AA8" s="3"/>
      <c r="AB8" s="3"/>
      <c r="AC8" s="3"/>
      <c r="AD8" s="3"/>
      <c r="AE8" s="3"/>
      <c r="AF8" s="3"/>
      <c r="AG8" s="3"/>
      <c r="AH8" s="1"/>
    </row>
    <row r="9" spans="1:34" x14ac:dyDescent="0.3">
      <c r="A9" s="93">
        <v>9</v>
      </c>
      <c r="B9" s="249" t="s">
        <v>28</v>
      </c>
      <c r="C9" s="250"/>
      <c r="D9" s="250"/>
      <c r="E9" s="250"/>
      <c r="F9" s="250"/>
      <c r="G9" s="250"/>
      <c r="H9" s="73">
        <v>2150</v>
      </c>
      <c r="I9" s="69"/>
      <c r="J9" s="251"/>
      <c r="K9" s="251"/>
      <c r="L9" s="251"/>
      <c r="M9" s="251"/>
      <c r="N9" s="251"/>
      <c r="O9" s="251"/>
      <c r="P9" s="251"/>
      <c r="Q9" s="251"/>
      <c r="R9" s="251"/>
      <c r="S9" s="251"/>
      <c r="T9" s="251"/>
      <c r="U9" s="250"/>
      <c r="V9" s="250"/>
      <c r="W9" s="250"/>
      <c r="X9" s="250"/>
      <c r="Y9" s="250"/>
      <c r="Z9" s="3"/>
      <c r="AA9" s="3"/>
      <c r="AB9" s="3"/>
      <c r="AC9" s="3"/>
      <c r="AD9" s="3"/>
      <c r="AE9" s="3"/>
      <c r="AF9" s="3"/>
      <c r="AG9" s="3"/>
      <c r="AH9" s="1"/>
    </row>
    <row r="10" spans="1:34" x14ac:dyDescent="0.3">
      <c r="A10" s="93">
        <v>10</v>
      </c>
      <c r="B10" s="249" t="s">
        <v>29</v>
      </c>
      <c r="C10" s="250"/>
      <c r="D10" s="250"/>
      <c r="E10" s="250"/>
      <c r="F10" s="250"/>
      <c r="G10" s="250"/>
      <c r="H10" s="73">
        <v>2250</v>
      </c>
      <c r="I10" s="69"/>
      <c r="J10" s="251"/>
      <c r="K10" s="251"/>
      <c r="L10" s="251"/>
      <c r="M10" s="251"/>
      <c r="N10" s="251"/>
      <c r="O10" s="251"/>
      <c r="P10" s="251"/>
      <c r="Q10" s="251"/>
      <c r="R10" s="251"/>
      <c r="S10" s="251"/>
      <c r="T10" s="251"/>
      <c r="U10" s="250"/>
      <c r="V10" s="250"/>
      <c r="W10" s="250"/>
      <c r="X10" s="250"/>
      <c r="Y10" s="250"/>
      <c r="Z10" s="3"/>
      <c r="AA10" s="3"/>
      <c r="AB10" s="3"/>
      <c r="AC10" s="3"/>
      <c r="AD10" s="3"/>
      <c r="AE10" s="3"/>
      <c r="AF10" s="3"/>
      <c r="AG10" s="3"/>
      <c r="AH10" s="1"/>
    </row>
    <row r="11" spans="1:34" ht="36" customHeight="1" x14ac:dyDescent="0.3">
      <c r="A11" s="93">
        <v>11</v>
      </c>
      <c r="B11" s="227" t="s">
        <v>46</v>
      </c>
      <c r="C11" s="228"/>
      <c r="D11" s="228"/>
      <c r="E11" s="228"/>
      <c r="F11" s="228"/>
      <c r="G11" s="228"/>
      <c r="H11" s="74"/>
      <c r="I11" s="71"/>
      <c r="J11" s="223" t="s">
        <v>48</v>
      </c>
      <c r="K11" s="259"/>
      <c r="L11" s="259"/>
      <c r="M11" s="259"/>
      <c r="N11" s="259"/>
      <c r="O11" s="259"/>
      <c r="P11" s="259"/>
      <c r="Q11" s="259"/>
      <c r="R11" s="259"/>
      <c r="S11" s="259"/>
      <c r="T11" s="259"/>
      <c r="U11" s="259"/>
      <c r="V11" s="259"/>
      <c r="W11" s="259"/>
      <c r="X11" s="259"/>
      <c r="Y11" s="259"/>
      <c r="Z11" s="3"/>
      <c r="AA11" s="3"/>
      <c r="AB11" s="3"/>
      <c r="AC11" s="3"/>
      <c r="AD11" s="3"/>
      <c r="AE11" s="3"/>
      <c r="AF11" s="3"/>
      <c r="AG11" s="3"/>
      <c r="AH11" s="1"/>
    </row>
    <row r="12" spans="1:34" ht="52.65" customHeight="1" x14ac:dyDescent="0.3">
      <c r="A12" s="93">
        <v>12</v>
      </c>
      <c r="B12" s="225" t="s">
        <v>33</v>
      </c>
      <c r="C12" s="226"/>
      <c r="D12" s="226"/>
      <c r="E12" s="226"/>
      <c r="F12" s="226"/>
      <c r="G12" s="226"/>
      <c r="H12" s="74">
        <v>100</v>
      </c>
      <c r="I12" s="71"/>
      <c r="J12" s="224" t="s">
        <v>75</v>
      </c>
      <c r="K12" s="224"/>
      <c r="L12" s="224"/>
      <c r="M12" s="224"/>
      <c r="N12" s="224"/>
      <c r="O12" s="224"/>
      <c r="P12" s="224"/>
      <c r="Q12" s="224"/>
      <c r="R12" s="224"/>
      <c r="S12" s="224"/>
      <c r="T12" s="224"/>
      <c r="U12" s="224"/>
      <c r="V12" s="224"/>
      <c r="W12" s="224"/>
      <c r="X12" s="224"/>
      <c r="Y12" s="224"/>
      <c r="Z12" s="3"/>
      <c r="AA12" s="3"/>
      <c r="AB12" s="3"/>
      <c r="AC12" s="3"/>
      <c r="AD12" s="3"/>
      <c r="AE12" s="3"/>
      <c r="AF12" s="3"/>
      <c r="AG12" s="3"/>
      <c r="AH12" s="1"/>
    </row>
    <row r="13" spans="1:34" ht="66" customHeight="1" x14ac:dyDescent="0.3">
      <c r="A13" s="93">
        <v>13</v>
      </c>
      <c r="B13" s="225" t="s">
        <v>43</v>
      </c>
      <c r="C13" s="226"/>
      <c r="D13" s="226"/>
      <c r="E13" s="226"/>
      <c r="F13" s="226"/>
      <c r="G13" s="226"/>
      <c r="H13" s="74">
        <v>6000</v>
      </c>
      <c r="I13" s="71"/>
      <c r="J13" s="224" t="s">
        <v>90</v>
      </c>
      <c r="K13" s="224"/>
      <c r="L13" s="224"/>
      <c r="M13" s="224"/>
      <c r="N13" s="224"/>
      <c r="O13" s="224"/>
      <c r="P13" s="224"/>
      <c r="Q13" s="224"/>
      <c r="R13" s="224"/>
      <c r="S13" s="224"/>
      <c r="T13" s="224"/>
      <c r="U13" s="224"/>
      <c r="V13" s="224"/>
      <c r="W13" s="224"/>
      <c r="X13" s="224"/>
      <c r="Y13" s="224"/>
      <c r="Z13" s="3"/>
      <c r="AA13" s="3"/>
      <c r="AB13" s="3"/>
      <c r="AC13" s="3"/>
      <c r="AD13" s="3"/>
      <c r="AE13" s="3"/>
      <c r="AF13" s="3"/>
      <c r="AG13" s="3"/>
      <c r="AH13" s="1"/>
    </row>
    <row r="14" spans="1:34" x14ac:dyDescent="0.3">
      <c r="A14" s="93">
        <v>14</v>
      </c>
      <c r="B14" s="227" t="s">
        <v>38</v>
      </c>
      <c r="C14" s="228"/>
      <c r="D14" s="228"/>
      <c r="E14" s="228"/>
      <c r="F14" s="228"/>
      <c r="G14" s="228"/>
      <c r="H14" s="74">
        <v>300</v>
      </c>
      <c r="I14" s="71"/>
      <c r="J14" s="260" t="s">
        <v>50</v>
      </c>
      <c r="K14" s="260"/>
      <c r="L14" s="260"/>
      <c r="M14" s="260"/>
      <c r="N14" s="260"/>
      <c r="O14" s="260"/>
      <c r="P14" s="260"/>
      <c r="Q14" s="260"/>
      <c r="R14" s="260"/>
      <c r="S14" s="260"/>
      <c r="T14" s="260"/>
      <c r="U14" s="260"/>
      <c r="V14" s="260"/>
      <c r="W14" s="260"/>
      <c r="X14" s="260"/>
      <c r="Y14" s="260"/>
      <c r="Z14" s="3"/>
      <c r="AA14" s="3"/>
      <c r="AB14" s="3"/>
      <c r="AC14" s="3"/>
      <c r="AD14" s="3"/>
      <c r="AE14" s="3"/>
      <c r="AF14" s="3"/>
      <c r="AG14" s="3"/>
      <c r="AH14" s="1"/>
    </row>
    <row r="15" spans="1:34" ht="27.45" customHeight="1" x14ac:dyDescent="0.3">
      <c r="A15" s="93">
        <v>15</v>
      </c>
      <c r="B15" s="227" t="s">
        <v>39</v>
      </c>
      <c r="C15" s="228"/>
      <c r="D15" s="228"/>
      <c r="E15" s="228"/>
      <c r="F15" s="228"/>
      <c r="G15" s="228"/>
      <c r="H15" s="74">
        <v>312</v>
      </c>
      <c r="I15" s="71"/>
      <c r="J15" s="259"/>
      <c r="K15" s="259"/>
      <c r="L15" s="259"/>
      <c r="M15" s="259"/>
      <c r="N15" s="259"/>
      <c r="O15" s="259"/>
      <c r="P15" s="259"/>
      <c r="Q15" s="259"/>
      <c r="R15" s="259"/>
      <c r="S15" s="259"/>
      <c r="T15" s="259"/>
      <c r="U15" s="259"/>
      <c r="V15" s="259"/>
      <c r="W15" s="259"/>
      <c r="X15" s="259"/>
      <c r="Y15" s="259"/>
      <c r="Z15" s="3"/>
      <c r="AA15" s="3"/>
      <c r="AB15" s="3"/>
      <c r="AC15" s="3"/>
      <c r="AD15" s="3"/>
      <c r="AE15" s="3"/>
      <c r="AF15" s="3"/>
      <c r="AG15" s="3"/>
      <c r="AH15" s="1"/>
    </row>
    <row r="16" spans="1:34" ht="87" customHeight="1" x14ac:dyDescent="0.3">
      <c r="A16" s="93">
        <v>16</v>
      </c>
      <c r="B16" s="227" t="s">
        <v>40</v>
      </c>
      <c r="C16" s="228"/>
      <c r="D16" s="228"/>
      <c r="E16" s="228"/>
      <c r="F16" s="228"/>
      <c r="G16" s="228"/>
      <c r="H16" s="75">
        <v>323.19</v>
      </c>
      <c r="I16" s="76">
        <v>333.9</v>
      </c>
      <c r="J16" s="229" t="s">
        <v>51</v>
      </c>
      <c r="K16" s="230"/>
      <c r="L16" s="230"/>
      <c r="M16" s="230"/>
      <c r="N16" s="230"/>
      <c r="O16" s="230"/>
      <c r="P16" s="230"/>
      <c r="Q16" s="230"/>
      <c r="R16" s="230"/>
      <c r="S16" s="230"/>
      <c r="T16" s="230"/>
      <c r="U16" s="230"/>
      <c r="V16" s="230"/>
      <c r="W16" s="230"/>
      <c r="X16" s="230"/>
      <c r="Y16" s="230"/>
      <c r="Z16" s="3"/>
      <c r="AA16" s="3"/>
      <c r="AB16" s="3"/>
      <c r="AC16" s="3"/>
      <c r="AD16" s="3"/>
      <c r="AE16" s="3"/>
      <c r="AF16" s="3"/>
      <c r="AG16" s="3"/>
      <c r="AH16" s="1"/>
    </row>
    <row r="17" spans="1:48" ht="70.650000000000006" customHeight="1" x14ac:dyDescent="0.3">
      <c r="A17" s="93">
        <v>17</v>
      </c>
      <c r="B17" s="227" t="s">
        <v>44</v>
      </c>
      <c r="C17" s="227"/>
      <c r="D17" s="238"/>
      <c r="E17" s="238"/>
      <c r="F17" s="238"/>
      <c r="G17" s="238"/>
      <c r="H17" s="77">
        <v>0.12</v>
      </c>
      <c r="I17" s="71"/>
      <c r="J17" s="230" t="s">
        <v>84</v>
      </c>
      <c r="K17" s="224"/>
      <c r="L17" s="224"/>
      <c r="M17" s="224"/>
      <c r="N17" s="224"/>
      <c r="O17" s="224"/>
      <c r="P17" s="224"/>
      <c r="Q17" s="224"/>
      <c r="R17" s="224"/>
      <c r="S17" s="224"/>
      <c r="T17" s="224"/>
      <c r="U17" s="224"/>
      <c r="V17" s="224"/>
      <c r="W17" s="224"/>
      <c r="X17" s="224"/>
      <c r="Y17" s="224"/>
      <c r="Z17" s="3"/>
      <c r="AA17" s="3"/>
      <c r="AB17" s="3"/>
      <c r="AC17" s="3"/>
      <c r="AD17" s="3"/>
      <c r="AE17" s="3"/>
      <c r="AF17" s="3"/>
      <c r="AG17" s="3"/>
      <c r="AH17" s="1"/>
    </row>
    <row r="18" spans="1:48" ht="68.099999999999994" customHeight="1" x14ac:dyDescent="0.3">
      <c r="A18" s="96">
        <v>18</v>
      </c>
      <c r="B18" s="233" t="s">
        <v>41</v>
      </c>
      <c r="C18" s="233"/>
      <c r="D18" s="233"/>
      <c r="E18" s="233"/>
      <c r="F18" s="233"/>
      <c r="G18" s="233"/>
      <c r="H18" s="78">
        <v>0.1</v>
      </c>
      <c r="I18" s="71"/>
      <c r="J18" s="241" t="s">
        <v>83</v>
      </c>
      <c r="K18" s="241"/>
      <c r="L18" s="241"/>
      <c r="M18" s="241"/>
      <c r="N18" s="241"/>
      <c r="O18" s="241"/>
      <c r="P18" s="241"/>
      <c r="Q18" s="241"/>
      <c r="R18" s="241"/>
      <c r="S18" s="241"/>
      <c r="T18" s="241"/>
      <c r="U18" s="241"/>
      <c r="V18" s="241"/>
      <c r="W18" s="241"/>
      <c r="X18" s="241"/>
      <c r="Y18" s="241"/>
      <c r="Z18" s="3"/>
      <c r="AA18" s="3"/>
      <c r="AB18" s="3"/>
      <c r="AC18" s="3"/>
      <c r="AD18" s="3"/>
      <c r="AE18" s="3"/>
      <c r="AF18" s="3"/>
      <c r="AG18" s="3"/>
      <c r="AH18" s="1"/>
    </row>
    <row r="19" spans="1:48" ht="56.25" customHeight="1" x14ac:dyDescent="0.3">
      <c r="A19" s="93">
        <v>19</v>
      </c>
      <c r="B19" s="227" t="s">
        <v>17</v>
      </c>
      <c r="C19" s="227"/>
      <c r="D19" s="228"/>
      <c r="E19" s="228"/>
      <c r="F19" s="228"/>
      <c r="G19" s="228"/>
      <c r="H19" s="79">
        <v>6</v>
      </c>
      <c r="I19" s="71"/>
      <c r="J19" s="224" t="s">
        <v>77</v>
      </c>
      <c r="K19" s="224"/>
      <c r="L19" s="224"/>
      <c r="M19" s="224"/>
      <c r="N19" s="224"/>
      <c r="O19" s="224"/>
      <c r="P19" s="224"/>
      <c r="Q19" s="224"/>
      <c r="R19" s="224"/>
      <c r="S19" s="224"/>
      <c r="T19" s="224"/>
      <c r="U19" s="224"/>
      <c r="V19" s="224"/>
      <c r="W19" s="224"/>
      <c r="X19" s="224"/>
      <c r="Y19" s="224"/>
      <c r="Z19" s="3"/>
      <c r="AA19" s="3"/>
      <c r="AB19" s="3"/>
      <c r="AC19" s="3"/>
      <c r="AD19" s="3"/>
      <c r="AE19" s="3"/>
      <c r="AF19" s="3"/>
      <c r="AG19" s="3"/>
      <c r="AH19" s="1"/>
    </row>
    <row r="20" spans="1:48" ht="54.75" customHeight="1" x14ac:dyDescent="0.3">
      <c r="A20" s="93">
        <v>20</v>
      </c>
      <c r="B20" s="227" t="s">
        <v>18</v>
      </c>
      <c r="C20" s="227"/>
      <c r="D20" s="228"/>
      <c r="E20" s="228"/>
      <c r="F20" s="228"/>
      <c r="G20" s="228"/>
      <c r="H20" s="79">
        <v>9</v>
      </c>
      <c r="I20" s="71"/>
      <c r="J20" s="224" t="s">
        <v>82</v>
      </c>
      <c r="K20" s="224"/>
      <c r="L20" s="224"/>
      <c r="M20" s="224"/>
      <c r="N20" s="224"/>
      <c r="O20" s="224"/>
      <c r="P20" s="224"/>
      <c r="Q20" s="224"/>
      <c r="R20" s="224"/>
      <c r="S20" s="224"/>
      <c r="T20" s="224"/>
      <c r="U20" s="224"/>
      <c r="V20" s="224"/>
      <c r="W20" s="224"/>
      <c r="X20" s="224"/>
      <c r="Y20" s="224"/>
      <c r="Z20" s="3"/>
      <c r="AA20" s="3"/>
      <c r="AB20" s="3"/>
      <c r="AC20" s="3"/>
      <c r="AD20" s="3"/>
      <c r="AE20" s="3"/>
      <c r="AF20" s="3"/>
      <c r="AG20" s="3"/>
      <c r="AH20" s="1"/>
    </row>
    <row r="21" spans="1:48" ht="43.2" customHeight="1" x14ac:dyDescent="0.3">
      <c r="A21" s="93">
        <v>21</v>
      </c>
      <c r="B21" s="227" t="s">
        <v>19</v>
      </c>
      <c r="C21" s="227"/>
      <c r="D21" s="228"/>
      <c r="E21" s="228"/>
      <c r="F21" s="228"/>
      <c r="G21" s="228"/>
      <c r="H21" s="80">
        <v>10</v>
      </c>
      <c r="I21" s="71"/>
      <c r="J21" s="223" t="s">
        <v>78</v>
      </c>
      <c r="K21" s="223"/>
      <c r="L21" s="223"/>
      <c r="M21" s="223"/>
      <c r="N21" s="223"/>
      <c r="O21" s="223"/>
      <c r="P21" s="223"/>
      <c r="Q21" s="223"/>
      <c r="R21" s="223"/>
      <c r="S21" s="223"/>
      <c r="T21" s="223"/>
      <c r="U21" s="223"/>
      <c r="V21" s="223"/>
      <c r="W21" s="223"/>
      <c r="X21" s="223"/>
      <c r="Y21" s="223"/>
      <c r="Z21" s="3"/>
      <c r="AA21" s="231"/>
      <c r="AB21" s="232"/>
      <c r="AC21" s="232"/>
      <c r="AD21" s="232"/>
      <c r="AE21" s="232"/>
      <c r="AF21" s="232"/>
      <c r="AG21" s="5"/>
      <c r="AH21" s="1"/>
    </row>
    <row r="22" spans="1:48" ht="27.45" customHeight="1" x14ac:dyDescent="0.3">
      <c r="A22" s="93">
        <v>22</v>
      </c>
      <c r="B22" s="249" t="s">
        <v>54</v>
      </c>
      <c r="C22" s="250"/>
      <c r="D22" s="250"/>
      <c r="E22" s="250"/>
      <c r="F22" s="250"/>
      <c r="G22" s="250"/>
      <c r="H22" s="81">
        <v>0.1</v>
      </c>
      <c r="I22" s="69"/>
      <c r="J22" s="251" t="s">
        <v>56</v>
      </c>
      <c r="K22" s="251"/>
      <c r="L22" s="251"/>
      <c r="M22" s="251"/>
      <c r="N22" s="251"/>
      <c r="O22" s="251"/>
      <c r="P22" s="251"/>
      <c r="Q22" s="251"/>
      <c r="R22" s="251"/>
      <c r="S22" s="251"/>
      <c r="T22" s="251"/>
      <c r="U22" s="251"/>
      <c r="V22" s="251"/>
      <c r="W22" s="251"/>
      <c r="X22" s="251"/>
      <c r="Y22" s="251"/>
      <c r="Z22" s="3"/>
      <c r="AA22" s="3"/>
      <c r="AB22" s="3"/>
      <c r="AC22" s="3"/>
      <c r="AD22" s="3"/>
      <c r="AE22" s="3"/>
      <c r="AF22" s="3"/>
      <c r="AG22" s="3"/>
      <c r="AH22" s="1"/>
    </row>
    <row r="23" spans="1:48" ht="33" customHeight="1" x14ac:dyDescent="0.3">
      <c r="A23" s="93">
        <v>23</v>
      </c>
      <c r="B23" s="227" t="s">
        <v>55</v>
      </c>
      <c r="C23" s="228"/>
      <c r="D23" s="228"/>
      <c r="E23" s="228"/>
      <c r="F23" s="228"/>
      <c r="G23" s="228"/>
      <c r="H23" s="82">
        <v>0.2</v>
      </c>
      <c r="I23" s="71"/>
      <c r="J23" s="223"/>
      <c r="K23" s="223"/>
      <c r="L23" s="223"/>
      <c r="M23" s="223"/>
      <c r="N23" s="223"/>
      <c r="O23" s="223"/>
      <c r="P23" s="223"/>
      <c r="Q23" s="223"/>
      <c r="R23" s="223"/>
      <c r="S23" s="223"/>
      <c r="T23" s="223"/>
      <c r="U23" s="223"/>
      <c r="V23" s="223"/>
      <c r="W23" s="223"/>
      <c r="X23" s="223"/>
      <c r="Y23" s="223"/>
      <c r="Z23" s="3"/>
      <c r="AA23" s="3"/>
      <c r="AB23" s="3"/>
      <c r="AC23" s="3"/>
      <c r="AD23" s="3"/>
      <c r="AE23" s="3"/>
      <c r="AF23" s="3"/>
      <c r="AG23" s="3"/>
      <c r="AH23" s="1"/>
    </row>
    <row r="24" spans="1:48" ht="15.6" x14ac:dyDescent="0.3">
      <c r="A24">
        <v>24</v>
      </c>
      <c r="B24" s="239"/>
      <c r="C24" s="240"/>
      <c r="D24" s="240"/>
      <c r="E24" s="240"/>
      <c r="F24" s="240"/>
      <c r="G24" s="240"/>
      <c r="H24" s="240"/>
      <c r="I24" s="240"/>
      <c r="J24" s="240"/>
      <c r="K24" s="86"/>
      <c r="L24" s="86"/>
      <c r="M24" s="86"/>
      <c r="N24" s="86"/>
      <c r="O24" s="86"/>
      <c r="P24" s="97"/>
      <c r="Q24" s="97"/>
      <c r="R24" s="97"/>
      <c r="S24" s="97"/>
      <c r="T24" s="97"/>
      <c r="U24" s="97"/>
      <c r="V24" s="97"/>
      <c r="W24" s="97"/>
      <c r="X24" s="86"/>
      <c r="Y24" s="98"/>
      <c r="Z24" s="98"/>
      <c r="AA24" s="98"/>
      <c r="AB24" s="98"/>
      <c r="AC24" s="98"/>
      <c r="AD24" s="98"/>
      <c r="AE24" s="98"/>
      <c r="AF24" s="98"/>
      <c r="AG24" s="98"/>
      <c r="AH24" s="93"/>
      <c r="AI24" s="93"/>
      <c r="AJ24" s="93"/>
      <c r="AK24" s="93"/>
      <c r="AL24" s="93"/>
      <c r="AM24" s="93"/>
      <c r="AN24" s="93"/>
      <c r="AO24" s="93"/>
      <c r="AP24" s="93"/>
      <c r="AQ24" s="93"/>
      <c r="AR24" s="93"/>
      <c r="AS24" s="93"/>
      <c r="AT24" s="93"/>
      <c r="AU24" s="93"/>
      <c r="AV24" s="93"/>
    </row>
    <row r="25" spans="1:48" ht="28.8" x14ac:dyDescent="0.3">
      <c r="A25">
        <v>25</v>
      </c>
      <c r="B25" s="225" t="s">
        <v>2</v>
      </c>
      <c r="C25" s="225"/>
      <c r="D25" s="226"/>
      <c r="E25" s="95" t="s">
        <v>3</v>
      </c>
      <c r="F25" s="86"/>
      <c r="G25" s="99"/>
      <c r="H25" s="100"/>
      <c r="I25" s="100"/>
      <c r="J25" s="100"/>
      <c r="K25" s="100"/>
      <c r="L25" s="100"/>
      <c r="M25" s="100"/>
      <c r="N25" s="100"/>
      <c r="O25" s="100"/>
      <c r="P25" s="95" t="s">
        <v>4</v>
      </c>
      <c r="Q25" s="86"/>
      <c r="R25" s="101"/>
      <c r="S25" s="101"/>
      <c r="T25" s="101"/>
      <c r="U25" s="101"/>
      <c r="V25" s="101"/>
      <c r="W25" s="101"/>
      <c r="X25" s="101"/>
      <c r="Y25" s="100"/>
      <c r="Z25" s="93"/>
      <c r="AA25" s="102" t="s">
        <v>5</v>
      </c>
      <c r="AB25" s="103"/>
      <c r="AC25" s="103"/>
      <c r="AD25" s="103"/>
      <c r="AE25" s="103"/>
      <c r="AF25" s="103"/>
      <c r="AG25" s="103"/>
      <c r="AH25" s="103"/>
      <c r="AI25" s="93"/>
      <c r="AJ25" s="93"/>
      <c r="AK25" s="93"/>
      <c r="AL25" s="102" t="s">
        <v>20</v>
      </c>
      <c r="AM25" s="93"/>
      <c r="AN25" s="93"/>
      <c r="AO25" s="93"/>
      <c r="AP25" s="93"/>
      <c r="AQ25" s="93"/>
      <c r="AR25" s="93"/>
      <c r="AS25" s="93"/>
      <c r="AT25" s="93"/>
      <c r="AU25" s="93"/>
      <c r="AV25" s="93"/>
    </row>
    <row r="26" spans="1:48" ht="149.69999999999999" customHeight="1" x14ac:dyDescent="0.3">
      <c r="A26">
        <v>26</v>
      </c>
      <c r="B26" s="246"/>
      <c r="C26" s="247"/>
      <c r="D26" s="248"/>
      <c r="E26" s="104" t="s">
        <v>8</v>
      </c>
      <c r="F26" s="105">
        <v>1</v>
      </c>
      <c r="G26" s="106" t="s">
        <v>37</v>
      </c>
      <c r="H26" s="107" t="s">
        <v>9</v>
      </c>
      <c r="I26" s="56" t="s">
        <v>21</v>
      </c>
      <c r="J26" s="106" t="s">
        <v>37</v>
      </c>
      <c r="K26" s="107" t="s">
        <v>9</v>
      </c>
      <c r="L26" s="56" t="s">
        <v>22</v>
      </c>
      <c r="M26" s="106" t="s">
        <v>37</v>
      </c>
      <c r="N26" s="107" t="s">
        <v>9</v>
      </c>
      <c r="O26" s="108" t="s">
        <v>10</v>
      </c>
      <c r="P26" s="109" t="s">
        <v>8</v>
      </c>
      <c r="Q26" s="110">
        <v>1</v>
      </c>
      <c r="R26" s="106" t="s">
        <v>37</v>
      </c>
      <c r="S26" s="107" t="s">
        <v>9</v>
      </c>
      <c r="T26" s="57" t="s">
        <v>21</v>
      </c>
      <c r="U26" s="106" t="s">
        <v>37</v>
      </c>
      <c r="V26" s="107" t="s">
        <v>9</v>
      </c>
      <c r="W26" s="57" t="s">
        <v>22</v>
      </c>
      <c r="X26" s="106" t="s">
        <v>37</v>
      </c>
      <c r="Y26" s="107" t="s">
        <v>9</v>
      </c>
      <c r="Z26" s="108" t="s">
        <v>10</v>
      </c>
      <c r="AA26" s="111" t="s">
        <v>8</v>
      </c>
      <c r="AB26" s="112">
        <v>1</v>
      </c>
      <c r="AC26" s="106" t="s">
        <v>37</v>
      </c>
      <c r="AD26" s="113" t="s">
        <v>9</v>
      </c>
      <c r="AE26" s="114" t="s">
        <v>21</v>
      </c>
      <c r="AF26" s="106" t="s">
        <v>37</v>
      </c>
      <c r="AG26" s="113" t="s">
        <v>9</v>
      </c>
      <c r="AH26" s="114" t="s">
        <v>22</v>
      </c>
      <c r="AI26" s="106" t="s">
        <v>37</v>
      </c>
      <c r="AJ26" s="113" t="s">
        <v>9</v>
      </c>
      <c r="AK26" s="115" t="s">
        <v>10</v>
      </c>
      <c r="AL26" s="116" t="s">
        <v>8</v>
      </c>
      <c r="AM26" s="117">
        <v>1</v>
      </c>
      <c r="AN26" s="106" t="s">
        <v>37</v>
      </c>
      <c r="AO26" s="113" t="s">
        <v>9</v>
      </c>
      <c r="AP26" s="118" t="s">
        <v>21</v>
      </c>
      <c r="AQ26" s="106" t="s">
        <v>37</v>
      </c>
      <c r="AR26" s="113" t="s">
        <v>9</v>
      </c>
      <c r="AS26" s="118" t="s">
        <v>22</v>
      </c>
      <c r="AT26" s="106" t="s">
        <v>37</v>
      </c>
      <c r="AU26" s="113" t="s">
        <v>9</v>
      </c>
      <c r="AV26" s="115" t="s">
        <v>10</v>
      </c>
    </row>
    <row r="27" spans="1:48" ht="44.7" customHeight="1" x14ac:dyDescent="0.3">
      <c r="A27">
        <v>27</v>
      </c>
      <c r="B27" s="218" t="s">
        <v>23</v>
      </c>
      <c r="C27" s="219"/>
      <c r="D27" s="220"/>
      <c r="E27" s="104"/>
      <c r="F27" s="105"/>
      <c r="G27" s="106"/>
      <c r="H27" s="107"/>
      <c r="I27" s="56">
        <f>H22</f>
        <v>0.1</v>
      </c>
      <c r="J27" s="106"/>
      <c r="K27" s="107"/>
      <c r="L27" s="56">
        <f>H23</f>
        <v>0.2</v>
      </c>
      <c r="M27" s="106"/>
      <c r="N27" s="120"/>
      <c r="O27" s="108"/>
      <c r="P27" s="121"/>
      <c r="Q27" s="110"/>
      <c r="R27" s="106"/>
      <c r="S27" s="107"/>
      <c r="T27" s="57">
        <f>H22</f>
        <v>0.1</v>
      </c>
      <c r="U27" s="106"/>
      <c r="V27" s="107"/>
      <c r="W27" s="57">
        <f>H23</f>
        <v>0.2</v>
      </c>
      <c r="X27" s="106"/>
      <c r="Y27" s="107"/>
      <c r="Z27" s="122"/>
      <c r="AA27" s="123"/>
      <c r="AB27" s="124"/>
      <c r="AC27" s="125"/>
      <c r="AD27" s="126"/>
      <c r="AE27" s="53">
        <f>H22</f>
        <v>0.1</v>
      </c>
      <c r="AF27" s="125"/>
      <c r="AG27" s="126"/>
      <c r="AH27" s="53">
        <f>H23</f>
        <v>0.2</v>
      </c>
      <c r="AI27" s="125"/>
      <c r="AJ27" s="126"/>
      <c r="AK27" s="127"/>
      <c r="AL27" s="128"/>
      <c r="AM27" s="129"/>
      <c r="AN27" s="125"/>
      <c r="AO27" s="126"/>
      <c r="AP27" s="52">
        <f>H22</f>
        <v>0.1</v>
      </c>
      <c r="AQ27" s="125"/>
      <c r="AR27" s="126"/>
      <c r="AS27" s="52">
        <f>H23</f>
        <v>0.2</v>
      </c>
      <c r="AT27" s="125"/>
      <c r="AU27" s="126"/>
      <c r="AV27" s="127"/>
    </row>
    <row r="28" spans="1:48" ht="29.7" customHeight="1" x14ac:dyDescent="0.3">
      <c r="A28">
        <v>28</v>
      </c>
      <c r="B28" s="244" t="s">
        <v>35</v>
      </c>
      <c r="C28" s="244"/>
      <c r="D28" s="245"/>
      <c r="E28" s="130"/>
      <c r="F28" s="58" t="str">
        <f>"bis "&amp; $H$19 &amp;"h"</f>
        <v>bis 6h</v>
      </c>
      <c r="G28" s="131"/>
      <c r="H28" s="131"/>
      <c r="I28" s="59" t="str">
        <f>"bis "&amp; $H$20 &amp;"h"</f>
        <v>bis 9h</v>
      </c>
      <c r="J28" s="131"/>
      <c r="K28" s="131"/>
      <c r="L28" s="60" t="str">
        <f>"bis "&amp; $H$21 &amp;"h und höher"</f>
        <v>bis 10h und höher</v>
      </c>
      <c r="M28" s="131"/>
      <c r="N28" s="132"/>
      <c r="O28" s="133"/>
      <c r="P28" s="134"/>
      <c r="Q28" s="134" t="s">
        <v>0</v>
      </c>
      <c r="R28" s="131"/>
      <c r="S28" s="131"/>
      <c r="T28" s="135" t="s">
        <v>6</v>
      </c>
      <c r="U28" s="107"/>
      <c r="V28" s="131"/>
      <c r="W28" s="136" t="s">
        <v>13</v>
      </c>
      <c r="X28" s="137"/>
      <c r="Y28" s="131"/>
      <c r="Z28" s="138"/>
      <c r="AA28" s="139"/>
      <c r="AB28" s="140" t="s">
        <v>0</v>
      </c>
      <c r="AC28" s="141"/>
      <c r="AD28" s="141"/>
      <c r="AE28" s="140" t="s">
        <v>6</v>
      </c>
      <c r="AF28" s="141"/>
      <c r="AG28" s="141"/>
      <c r="AH28" s="142" t="s">
        <v>13</v>
      </c>
      <c r="AI28" s="143"/>
      <c r="AJ28" s="143"/>
      <c r="AK28" s="144"/>
      <c r="AL28" s="145"/>
      <c r="AM28" s="146" t="s">
        <v>0</v>
      </c>
      <c r="AN28" s="141"/>
      <c r="AO28" s="141"/>
      <c r="AP28" s="146" t="s">
        <v>6</v>
      </c>
      <c r="AQ28" s="141"/>
      <c r="AR28" s="141"/>
      <c r="AS28" s="147" t="s">
        <v>13</v>
      </c>
      <c r="AT28" s="143"/>
      <c r="AU28" s="143"/>
      <c r="AV28" s="144"/>
    </row>
    <row r="29" spans="1:48" x14ac:dyDescent="0.3">
      <c r="A29">
        <v>29</v>
      </c>
      <c r="B29" s="246" t="s">
        <v>36</v>
      </c>
      <c r="C29" s="247"/>
      <c r="D29" s="248"/>
      <c r="E29" s="148"/>
      <c r="F29" s="149" t="s">
        <v>1</v>
      </c>
      <c r="G29" s="150"/>
      <c r="H29" s="150"/>
      <c r="I29" s="151" t="s">
        <v>1</v>
      </c>
      <c r="J29" s="150"/>
      <c r="K29" s="150"/>
      <c r="L29" s="151" t="s">
        <v>1</v>
      </c>
      <c r="M29" s="150"/>
      <c r="N29" s="150"/>
      <c r="O29" s="152"/>
      <c r="P29" s="153"/>
      <c r="Q29" s="154" t="s">
        <v>1</v>
      </c>
      <c r="R29" s="150"/>
      <c r="S29" s="150"/>
      <c r="T29" s="154" t="s">
        <v>1</v>
      </c>
      <c r="U29" s="132"/>
      <c r="V29" s="150"/>
      <c r="W29" s="154" t="s">
        <v>1</v>
      </c>
      <c r="X29" s="150"/>
      <c r="Y29" s="155"/>
      <c r="Z29" s="156"/>
      <c r="AA29" s="157"/>
      <c r="AB29" s="158" t="s">
        <v>1</v>
      </c>
      <c r="AC29" s="159"/>
      <c r="AD29" s="159"/>
      <c r="AE29" s="158" t="s">
        <v>1</v>
      </c>
      <c r="AF29" s="159"/>
      <c r="AG29" s="160"/>
      <c r="AH29" s="158" t="s">
        <v>1</v>
      </c>
      <c r="AI29" s="161"/>
      <c r="AJ29" s="161"/>
      <c r="AK29" s="162"/>
      <c r="AL29" s="163"/>
      <c r="AM29" s="164" t="s">
        <v>1</v>
      </c>
      <c r="AN29" s="159"/>
      <c r="AO29" s="159"/>
      <c r="AP29" s="164" t="s">
        <v>1</v>
      </c>
      <c r="AQ29" s="159"/>
      <c r="AR29" s="160"/>
      <c r="AS29" s="164" t="s">
        <v>1</v>
      </c>
      <c r="AT29" s="161"/>
      <c r="AU29" s="161"/>
      <c r="AV29" s="162"/>
    </row>
    <row r="30" spans="1:48" x14ac:dyDescent="0.3">
      <c r="A30">
        <v>30</v>
      </c>
      <c r="B30" s="61"/>
      <c r="C30" s="61" t="s">
        <v>11</v>
      </c>
      <c r="D30" s="51">
        <f>H7</f>
        <v>1750</v>
      </c>
      <c r="E30" s="6" t="str">
        <f>IF(F30=$H$5,"",F30/D30)</f>
        <v/>
      </c>
      <c r="F30" s="30">
        <f>IF(((B30-1-$H$7)*$H$17)&gt;$H$14,$H$14,IF(((B30-1-$H$7)*$H$17)&lt;$H$5,$H$5,(B30-1-$H$7)*$H$17))</f>
        <v>14</v>
      </c>
      <c r="G30" s="48"/>
      <c r="H30" s="17">
        <f t="shared" ref="H30:H74" si="0">SUM(F30*G30)</f>
        <v>0</v>
      </c>
      <c r="I30" s="31">
        <f t="shared" ref="I30:I73" si="1">IF((ROUND(F30*(1+$H$22),0))&gt;$H$15,$H$15,IF((ROUND(F30*(1+$H$22),0))&lt;$H$6,$H$6,ROUND(F30*(1+$H$22),0)))</f>
        <v>19</v>
      </c>
      <c r="J30" s="33"/>
      <c r="K30" s="62">
        <f t="shared" ref="K30:K73" si="2">SUM(I30*J30)</f>
        <v>0</v>
      </c>
      <c r="L30" s="63">
        <f t="shared" ref="L30:L73" si="3">IF(I30=$H$6,$H$6,IF((ROUND(I30*$H$23,0)+I30)&gt;$H$15,$H$15,ROUND(I30*$H$23,0)+I30))</f>
        <v>19</v>
      </c>
      <c r="M30" s="41"/>
      <c r="N30" s="42">
        <f t="shared" ref="N30:N73" si="4">SUM(L30*M30)</f>
        <v>0</v>
      </c>
      <c r="O30" s="46">
        <f>SUM(H30+K30+N30)</f>
        <v>0</v>
      </c>
      <c r="P30" s="9" t="str">
        <f t="shared" ref="P30:P32" si="5">IF(Q30=$H$5,"",Q30/B30)</f>
        <v/>
      </c>
      <c r="Q30" s="10">
        <f>IF((((B30-1-$H$8)*$H$17)/2)&gt;$H$14,$H$14,IF((((B30-1-$H$8)*$H$17)/2)&lt;$H$5,$H$5,((B30-1-$H$8)*$H$17)/2))</f>
        <v>14</v>
      </c>
      <c r="R30" s="33"/>
      <c r="S30" s="17">
        <f>Q30*R30</f>
        <v>0</v>
      </c>
      <c r="T30" s="13">
        <f t="shared" ref="T30:T73" si="6">IF((ROUND(Q30*(1+$H$22),0))&gt;$H$15,$H$15,IF((ROUND(Q30*(1+$H$22),0))&lt;$H$6,$H$6,ROUND(Q30*(1+$H$22),0)))</f>
        <v>19</v>
      </c>
      <c r="U30" s="33"/>
      <c r="V30" s="45">
        <f>T30*U30</f>
        <v>0</v>
      </c>
      <c r="W30" s="14">
        <f t="shared" ref="W30:W73" si="7">IF(T30=$H$6,$H$6,IF((T30*(1+$H$23))&gt;$H$15,$H$15,T30*(1+$H$23)))</f>
        <v>19</v>
      </c>
      <c r="X30" s="33"/>
      <c r="Y30" s="45">
        <f>W30*X30</f>
        <v>0</v>
      </c>
      <c r="Z30" s="32">
        <f>S30+V30+Y30</f>
        <v>0</v>
      </c>
      <c r="AA30" s="16" t="str">
        <f>IF(AB30=$H$5,"",AB30/B30)</f>
        <v/>
      </c>
      <c r="AB30" s="18">
        <f t="shared" ref="AB30:AB73" si="8">IF((((B30-1-$H$9)*$H$17)/3)&gt;$H$14,$H$14,IF((((B30-1-$H$9)*$H$17)/3)&lt;$H$5,$H$5,((B30-1-$H$9)*$H$17)/3))</f>
        <v>14</v>
      </c>
      <c r="AC30" s="33"/>
      <c r="AD30" s="17">
        <f>AB30*AC30</f>
        <v>0</v>
      </c>
      <c r="AE30" s="20">
        <f t="shared" ref="AE30:AE73" si="9">IF((ROUND(AB30*(1+$H$22),0))&gt;$H$15,$H$15,IF((ROUND(AB30*(1+$H$22),0))&lt;$H$6,$H$6,ROUND(AB30*(1+$H$22),0)))</f>
        <v>19</v>
      </c>
      <c r="AF30" s="33"/>
      <c r="AG30" s="37">
        <f>AE30*AF30</f>
        <v>0</v>
      </c>
      <c r="AH30" s="21">
        <f t="shared" ref="AH30:AH73" si="10">IF(AE30=$H$6,$H$6,IF((AE30*(1+$H$23))&gt;$H$15,$H$15,AE30*(1+$H$23)))</f>
        <v>19</v>
      </c>
      <c r="AI30" s="41"/>
      <c r="AJ30" s="42">
        <f>AH30*AI30</f>
        <v>0</v>
      </c>
      <c r="AK30" s="47">
        <f>AD30+AG30+AJ30</f>
        <v>0</v>
      </c>
      <c r="AL30" s="25" t="str">
        <f>IF(AM30=$H$5,"",AM30/B30)</f>
        <v/>
      </c>
      <c r="AM30" s="22">
        <f t="shared" ref="AM30:AM73" si="11">IF((((B30-1-$H$10)*$H$17)/4)&gt;$H$14,$H$14,IF((((B30-1-$H$10)*$H$17)/4)&lt;$H$5,$H$5,((B30-1-$H$10)*$H$17)/4))</f>
        <v>14</v>
      </c>
      <c r="AN30" s="33"/>
      <c r="AO30" s="17">
        <f>AM30*AN30</f>
        <v>0</v>
      </c>
      <c r="AP30" s="23">
        <f t="shared" ref="AP30:AP73" si="12">IF((ROUND(AM30*(1+$H$22),0))&gt;$H$15,$H$15,IF((ROUND(AM30*(1+$H$22),0))&lt;$H$6,$H$6,ROUND(AM30*(1+$H$22),0)))</f>
        <v>19</v>
      </c>
      <c r="AQ30" s="33"/>
      <c r="AR30" s="37">
        <f>AP30*AQ30</f>
        <v>0</v>
      </c>
      <c r="AS30" s="24">
        <f t="shared" ref="AS30:AS73" si="13">IF(AP30=$H$6,$H$6,IF((ROUND(AP30*(1+$H$23),0))&gt;$H$15,$H$15,ROUND(AP30*(1+$H$23),0)))</f>
        <v>19</v>
      </c>
      <c r="AT30" s="33"/>
      <c r="AU30" s="42">
        <f>AS30*AT30</f>
        <v>0</v>
      </c>
      <c r="AV30" s="47">
        <f>AO30+AR30+AU30</f>
        <v>0</v>
      </c>
    </row>
    <row r="31" spans="1:48" x14ac:dyDescent="0.3">
      <c r="A31">
        <v>31</v>
      </c>
      <c r="B31" s="64">
        <f>SUM(D30+1)</f>
        <v>1751</v>
      </c>
      <c r="C31" s="61" t="s">
        <v>11</v>
      </c>
      <c r="D31" s="15">
        <f>SUM(D30+$H$12)</f>
        <v>1850</v>
      </c>
      <c r="E31" s="6" t="str">
        <f>IF(F31=$H$5,"",F31/D31)</f>
        <v/>
      </c>
      <c r="F31" s="7">
        <f>IF(((B31-1-$H$7)*$H$17)&gt;$H$14,$H$14,IF(((B31-1-$H$7)*$H$17)&lt;$H$5,$H$5,(B31-1-$H$7)*$H$17))</f>
        <v>14</v>
      </c>
      <c r="G31" s="49"/>
      <c r="H31" s="35">
        <f t="shared" si="0"/>
        <v>0</v>
      </c>
      <c r="I31" s="31">
        <f t="shared" si="1"/>
        <v>19</v>
      </c>
      <c r="J31" s="38"/>
      <c r="K31" s="39">
        <f t="shared" si="2"/>
        <v>0</v>
      </c>
      <c r="L31" s="63">
        <f t="shared" si="3"/>
        <v>19</v>
      </c>
      <c r="M31" s="43"/>
      <c r="N31" s="44">
        <f t="shared" si="4"/>
        <v>0</v>
      </c>
      <c r="O31" s="46">
        <f t="shared" ref="O31:O73" si="14">SUM(H31+K31+N31)</f>
        <v>0</v>
      </c>
      <c r="P31" s="9" t="str">
        <f t="shared" si="5"/>
        <v/>
      </c>
      <c r="Q31" s="10">
        <f>IF((((B31-1-$H$8)*$H$17)/2)&gt;$H$14,$H$14,IF((((B31-1-$H$8)*$H$17)/2)&lt;$H$5,$H$5,((B31-1-$H$8)*$H$17)/2))</f>
        <v>14</v>
      </c>
      <c r="R31" s="38"/>
      <c r="S31" s="17">
        <f t="shared" ref="S31:S73" si="15">Q31*R31</f>
        <v>0</v>
      </c>
      <c r="T31" s="13">
        <f t="shared" si="6"/>
        <v>19</v>
      </c>
      <c r="U31" s="38"/>
      <c r="V31" s="45">
        <f t="shared" ref="V31:V73" si="16">T31*U31</f>
        <v>0</v>
      </c>
      <c r="W31" s="14">
        <f t="shared" si="7"/>
        <v>19</v>
      </c>
      <c r="X31" s="38"/>
      <c r="Y31" s="45">
        <f t="shared" ref="Y31:Y73" si="17">W31*X31</f>
        <v>0</v>
      </c>
      <c r="Z31" s="32">
        <f t="shared" ref="Z31:Z73" si="18">S31+V31+Y31</f>
        <v>0</v>
      </c>
      <c r="AA31" s="16" t="str">
        <f t="shared" ref="AA31:AA73" si="19">IF(AB31=$H$5,"",AB31/B31)</f>
        <v/>
      </c>
      <c r="AB31" s="18">
        <f t="shared" si="8"/>
        <v>14</v>
      </c>
      <c r="AC31" s="38"/>
      <c r="AD31" s="17">
        <f t="shared" ref="AD31:AD73" si="20">AB31*AC31</f>
        <v>0</v>
      </c>
      <c r="AE31" s="20">
        <f t="shared" si="9"/>
        <v>19</v>
      </c>
      <c r="AF31" s="38"/>
      <c r="AG31" s="37">
        <f t="shared" ref="AG31:AG73" si="21">AE31*AF31</f>
        <v>0</v>
      </c>
      <c r="AH31" s="21">
        <f t="shared" si="10"/>
        <v>19</v>
      </c>
      <c r="AI31" s="41"/>
      <c r="AJ31" s="42">
        <f t="shared" ref="AJ31:AJ73" si="22">AH31*AI31</f>
        <v>0</v>
      </c>
      <c r="AK31" s="47">
        <f t="shared" ref="AK31:AK73" si="23">AD31+AG31+AJ31</f>
        <v>0</v>
      </c>
      <c r="AL31" s="25" t="str">
        <f t="shared" ref="AL31:AL73" si="24">IF(AM31=$H$5,"",AM31/B31)</f>
        <v/>
      </c>
      <c r="AM31" s="22">
        <f t="shared" si="11"/>
        <v>14</v>
      </c>
      <c r="AN31" s="38"/>
      <c r="AO31" s="17">
        <f t="shared" ref="AO31:AO73" si="25">AM31*AN31</f>
        <v>0</v>
      </c>
      <c r="AP31" s="23">
        <f t="shared" si="12"/>
        <v>19</v>
      </c>
      <c r="AQ31" s="38"/>
      <c r="AR31" s="37">
        <f t="shared" ref="AR31:AR73" si="26">AP31*AQ31</f>
        <v>0</v>
      </c>
      <c r="AS31" s="24">
        <f t="shared" si="13"/>
        <v>19</v>
      </c>
      <c r="AT31" s="38"/>
      <c r="AU31" s="42">
        <f t="shared" ref="AU31:AU73" si="27">AS31*AT31</f>
        <v>0</v>
      </c>
      <c r="AV31" s="47">
        <f t="shared" ref="AV31:AV73" si="28">AO31+AR31+AU31</f>
        <v>0</v>
      </c>
    </row>
    <row r="32" spans="1:48" x14ac:dyDescent="0.3">
      <c r="A32">
        <v>32</v>
      </c>
      <c r="B32" s="64">
        <f t="shared" ref="B32:B73" si="29">SUM(D31+1)</f>
        <v>1851</v>
      </c>
      <c r="C32" s="61" t="s">
        <v>11</v>
      </c>
      <c r="D32" s="15">
        <f t="shared" ref="D32:D72" si="30">SUM(D31+$H$12)</f>
        <v>1950</v>
      </c>
      <c r="E32" s="6" t="str">
        <f t="shared" ref="E32:E72" si="31">IF(F32=$H$5,"",F32/D32)</f>
        <v/>
      </c>
      <c r="F32" s="7">
        <f t="shared" ref="F32:F73" si="32">IF(((B32-1-$H$7)*$H$17)&gt;$H$14,$H$14,IF(((B32-1-$H$7)*$H$17)&lt;$H$5,$H$5,(B32-1-$H$7)*$H$17))</f>
        <v>14</v>
      </c>
      <c r="G32" s="49"/>
      <c r="H32" s="35">
        <f t="shared" si="0"/>
        <v>0</v>
      </c>
      <c r="I32" s="31">
        <f t="shared" si="1"/>
        <v>19</v>
      </c>
      <c r="J32" s="38"/>
      <c r="K32" s="39">
        <f t="shared" si="2"/>
        <v>0</v>
      </c>
      <c r="L32" s="63">
        <f t="shared" si="3"/>
        <v>19</v>
      </c>
      <c r="M32" s="43"/>
      <c r="N32" s="44">
        <f t="shared" si="4"/>
        <v>0</v>
      </c>
      <c r="O32" s="46">
        <f t="shared" si="14"/>
        <v>0</v>
      </c>
      <c r="P32" s="9" t="str">
        <f t="shared" si="5"/>
        <v/>
      </c>
      <c r="Q32" s="13">
        <f>IF((((B32-1-$H$8)*$H$17)/2)&gt;$H$14,$H$14,IF((((B32-1-$H$8)*$H$17)/2)&lt;$H$5,$H$5,((B32-1-$H$8)*$H$17)/2))</f>
        <v>14</v>
      </c>
      <c r="R32" s="38"/>
      <c r="S32" s="17">
        <f t="shared" si="15"/>
        <v>0</v>
      </c>
      <c r="T32" s="13">
        <f t="shared" si="6"/>
        <v>19</v>
      </c>
      <c r="U32" s="38"/>
      <c r="V32" s="62">
        <f t="shared" si="16"/>
        <v>0</v>
      </c>
      <c r="W32" s="14">
        <f t="shared" si="7"/>
        <v>19</v>
      </c>
      <c r="X32" s="38"/>
      <c r="Y32" s="42">
        <f t="shared" si="17"/>
        <v>0</v>
      </c>
      <c r="Z32" s="32">
        <f t="shared" si="18"/>
        <v>0</v>
      </c>
      <c r="AA32" s="16" t="str">
        <f t="shared" si="19"/>
        <v/>
      </c>
      <c r="AB32" s="18">
        <f t="shared" si="8"/>
        <v>14</v>
      </c>
      <c r="AC32" s="38"/>
      <c r="AD32" s="17">
        <f t="shared" si="20"/>
        <v>0</v>
      </c>
      <c r="AE32" s="20">
        <f t="shared" si="9"/>
        <v>19</v>
      </c>
      <c r="AF32" s="38"/>
      <c r="AG32" s="37">
        <f t="shared" si="21"/>
        <v>0</v>
      </c>
      <c r="AH32" s="21">
        <f t="shared" si="10"/>
        <v>19</v>
      </c>
      <c r="AI32" s="41"/>
      <c r="AJ32" s="42">
        <f t="shared" si="22"/>
        <v>0</v>
      </c>
      <c r="AK32" s="47">
        <f t="shared" si="23"/>
        <v>0</v>
      </c>
      <c r="AL32" s="25" t="str">
        <f t="shared" si="24"/>
        <v/>
      </c>
      <c r="AM32" s="22">
        <f t="shared" si="11"/>
        <v>14</v>
      </c>
      <c r="AN32" s="38"/>
      <c r="AO32" s="17">
        <f t="shared" si="25"/>
        <v>0</v>
      </c>
      <c r="AP32" s="23">
        <f t="shared" si="12"/>
        <v>19</v>
      </c>
      <c r="AQ32" s="38"/>
      <c r="AR32" s="37">
        <f t="shared" si="26"/>
        <v>0</v>
      </c>
      <c r="AS32" s="24">
        <f t="shared" si="13"/>
        <v>19</v>
      </c>
      <c r="AT32" s="38"/>
      <c r="AU32" s="42">
        <f t="shared" si="27"/>
        <v>0</v>
      </c>
      <c r="AV32" s="47">
        <f t="shared" si="28"/>
        <v>0</v>
      </c>
    </row>
    <row r="33" spans="1:48" x14ac:dyDescent="0.3">
      <c r="A33">
        <v>33</v>
      </c>
      <c r="B33" s="64">
        <f t="shared" si="29"/>
        <v>1951</v>
      </c>
      <c r="C33" s="61" t="s">
        <v>11</v>
      </c>
      <c r="D33" s="15">
        <f t="shared" si="30"/>
        <v>2050</v>
      </c>
      <c r="E33" s="6">
        <f t="shared" si="31"/>
        <v>1.1707317073170732E-2</v>
      </c>
      <c r="F33" s="7">
        <f t="shared" si="32"/>
        <v>24</v>
      </c>
      <c r="G33" s="49"/>
      <c r="H33" s="35">
        <f>SUM(F33*G33)</f>
        <v>0</v>
      </c>
      <c r="I33" s="31">
        <f t="shared" si="1"/>
        <v>26</v>
      </c>
      <c r="J33" s="38"/>
      <c r="K33" s="39">
        <f>SUM(I33*J33)</f>
        <v>0</v>
      </c>
      <c r="L33" s="63">
        <f t="shared" si="3"/>
        <v>31</v>
      </c>
      <c r="M33" s="43"/>
      <c r="N33" s="44">
        <f t="shared" si="4"/>
        <v>0</v>
      </c>
      <c r="O33" s="46">
        <f t="shared" si="14"/>
        <v>0</v>
      </c>
      <c r="P33" s="9" t="str">
        <f>IF(Q33=$H$5,"",Q33/B33)</f>
        <v/>
      </c>
      <c r="Q33" s="10">
        <f>IF((((B33-1-$H$8)*$H$17)/2)&gt;$H$14,$H$14,IF((((B33-1-$H$8)*$H$17)/2)&lt;$H$5,$H$5,((B33-1-$H$8)*$H$17)/2))</f>
        <v>14</v>
      </c>
      <c r="R33" s="38"/>
      <c r="S33" s="17">
        <f t="shared" si="15"/>
        <v>0</v>
      </c>
      <c r="T33" s="13">
        <f t="shared" si="6"/>
        <v>19</v>
      </c>
      <c r="U33" s="38"/>
      <c r="V33" s="45">
        <f t="shared" si="16"/>
        <v>0</v>
      </c>
      <c r="W33" s="14">
        <f t="shared" si="7"/>
        <v>19</v>
      </c>
      <c r="X33" s="38"/>
      <c r="Y33" s="45">
        <f t="shared" si="17"/>
        <v>0</v>
      </c>
      <c r="Z33" s="32">
        <f t="shared" si="18"/>
        <v>0</v>
      </c>
      <c r="AA33" s="16" t="str">
        <f t="shared" si="19"/>
        <v/>
      </c>
      <c r="AB33" s="18">
        <f t="shared" si="8"/>
        <v>14</v>
      </c>
      <c r="AC33" s="38"/>
      <c r="AD33" s="17">
        <f t="shared" si="20"/>
        <v>0</v>
      </c>
      <c r="AE33" s="20">
        <f t="shared" si="9"/>
        <v>19</v>
      </c>
      <c r="AF33" s="38"/>
      <c r="AG33" s="37">
        <f t="shared" si="21"/>
        <v>0</v>
      </c>
      <c r="AH33" s="21">
        <f t="shared" si="10"/>
        <v>19</v>
      </c>
      <c r="AI33" s="41"/>
      <c r="AJ33" s="42">
        <f t="shared" si="22"/>
        <v>0</v>
      </c>
      <c r="AK33" s="47">
        <f t="shared" si="23"/>
        <v>0</v>
      </c>
      <c r="AL33" s="25" t="str">
        <f t="shared" si="24"/>
        <v/>
      </c>
      <c r="AM33" s="22">
        <f t="shared" si="11"/>
        <v>14</v>
      </c>
      <c r="AN33" s="38"/>
      <c r="AO33" s="17">
        <f t="shared" si="25"/>
        <v>0</v>
      </c>
      <c r="AP33" s="23">
        <f t="shared" si="12"/>
        <v>19</v>
      </c>
      <c r="AQ33" s="38"/>
      <c r="AR33" s="37">
        <f t="shared" si="26"/>
        <v>0</v>
      </c>
      <c r="AS33" s="24">
        <f t="shared" si="13"/>
        <v>19</v>
      </c>
      <c r="AT33" s="38"/>
      <c r="AU33" s="42">
        <f t="shared" si="27"/>
        <v>0</v>
      </c>
      <c r="AV33" s="47">
        <f t="shared" si="28"/>
        <v>0</v>
      </c>
    </row>
    <row r="34" spans="1:48" x14ac:dyDescent="0.3">
      <c r="A34">
        <v>34</v>
      </c>
      <c r="B34" s="64">
        <f t="shared" si="29"/>
        <v>2051</v>
      </c>
      <c r="C34" s="61" t="s">
        <v>11</v>
      </c>
      <c r="D34" s="15">
        <f t="shared" si="30"/>
        <v>2150</v>
      </c>
      <c r="E34" s="6">
        <f t="shared" si="31"/>
        <v>1.6744186046511629E-2</v>
      </c>
      <c r="F34" s="7">
        <f t="shared" si="32"/>
        <v>36</v>
      </c>
      <c r="G34" s="49"/>
      <c r="H34" s="35">
        <f t="shared" si="0"/>
        <v>0</v>
      </c>
      <c r="I34" s="31">
        <f t="shared" si="1"/>
        <v>40</v>
      </c>
      <c r="J34" s="38"/>
      <c r="K34" s="39">
        <f t="shared" si="2"/>
        <v>0</v>
      </c>
      <c r="L34" s="63">
        <f t="shared" si="3"/>
        <v>48</v>
      </c>
      <c r="M34" s="43"/>
      <c r="N34" s="44">
        <f t="shared" si="4"/>
        <v>0</v>
      </c>
      <c r="O34" s="46">
        <f t="shared" si="14"/>
        <v>0</v>
      </c>
      <c r="P34" s="9" t="str">
        <f t="shared" ref="P34:P73" si="33">IF(Q34=$H$5,"",Q34/B34)</f>
        <v/>
      </c>
      <c r="Q34" s="10">
        <f t="shared" ref="Q34:Q73" si="34">IF((((B34-1-$H$8)*$H$17)/2)&gt;$H$14,$H$14,IF((((B34-1-$H$8)*$H$17)/2)&lt;$H$5,$H$5,((B34-1-$H$8)*$H$17)/2))</f>
        <v>14</v>
      </c>
      <c r="R34" s="38"/>
      <c r="S34" s="17">
        <f t="shared" si="15"/>
        <v>0</v>
      </c>
      <c r="T34" s="13">
        <f t="shared" si="6"/>
        <v>19</v>
      </c>
      <c r="U34" s="38"/>
      <c r="V34" s="45">
        <f t="shared" si="16"/>
        <v>0</v>
      </c>
      <c r="W34" s="14">
        <f t="shared" si="7"/>
        <v>19</v>
      </c>
      <c r="X34" s="38"/>
      <c r="Y34" s="45">
        <f t="shared" si="17"/>
        <v>0</v>
      </c>
      <c r="Z34" s="32">
        <f t="shared" si="18"/>
        <v>0</v>
      </c>
      <c r="AA34" s="16" t="str">
        <f t="shared" si="19"/>
        <v/>
      </c>
      <c r="AB34" s="18">
        <f t="shared" si="8"/>
        <v>14</v>
      </c>
      <c r="AC34" s="38"/>
      <c r="AD34" s="17">
        <f t="shared" si="20"/>
        <v>0</v>
      </c>
      <c r="AE34" s="20">
        <f t="shared" si="9"/>
        <v>19</v>
      </c>
      <c r="AF34" s="38"/>
      <c r="AG34" s="37">
        <f t="shared" si="21"/>
        <v>0</v>
      </c>
      <c r="AH34" s="21">
        <f t="shared" si="10"/>
        <v>19</v>
      </c>
      <c r="AI34" s="41"/>
      <c r="AJ34" s="42">
        <f t="shared" si="22"/>
        <v>0</v>
      </c>
      <c r="AK34" s="47">
        <f t="shared" si="23"/>
        <v>0</v>
      </c>
      <c r="AL34" s="25" t="str">
        <f t="shared" si="24"/>
        <v/>
      </c>
      <c r="AM34" s="22">
        <f t="shared" si="11"/>
        <v>14</v>
      </c>
      <c r="AN34" s="38"/>
      <c r="AO34" s="17">
        <f t="shared" si="25"/>
        <v>0</v>
      </c>
      <c r="AP34" s="23">
        <f t="shared" si="12"/>
        <v>19</v>
      </c>
      <c r="AQ34" s="38"/>
      <c r="AR34" s="37">
        <f t="shared" si="26"/>
        <v>0</v>
      </c>
      <c r="AS34" s="24">
        <f t="shared" si="13"/>
        <v>19</v>
      </c>
      <c r="AT34" s="38"/>
      <c r="AU34" s="42">
        <f t="shared" si="27"/>
        <v>0</v>
      </c>
      <c r="AV34" s="47">
        <f t="shared" si="28"/>
        <v>0</v>
      </c>
    </row>
    <row r="35" spans="1:48" x14ac:dyDescent="0.3">
      <c r="A35">
        <v>35</v>
      </c>
      <c r="B35" s="64">
        <f t="shared" si="29"/>
        <v>2151</v>
      </c>
      <c r="C35" s="61" t="s">
        <v>11</v>
      </c>
      <c r="D35" s="15">
        <f t="shared" si="30"/>
        <v>2250</v>
      </c>
      <c r="E35" s="6">
        <f t="shared" si="31"/>
        <v>2.1333333333333333E-2</v>
      </c>
      <c r="F35" s="7">
        <f t="shared" si="32"/>
        <v>48</v>
      </c>
      <c r="G35" s="49"/>
      <c r="H35" s="35">
        <f t="shared" si="0"/>
        <v>0</v>
      </c>
      <c r="I35" s="31">
        <f t="shared" si="1"/>
        <v>53</v>
      </c>
      <c r="J35" s="38"/>
      <c r="K35" s="39">
        <f t="shared" si="2"/>
        <v>0</v>
      </c>
      <c r="L35" s="63">
        <f t="shared" si="3"/>
        <v>64</v>
      </c>
      <c r="M35" s="43"/>
      <c r="N35" s="44">
        <f t="shared" si="4"/>
        <v>0</v>
      </c>
      <c r="O35" s="46">
        <f t="shared" si="14"/>
        <v>0</v>
      </c>
      <c r="P35" s="9" t="str">
        <f t="shared" si="33"/>
        <v/>
      </c>
      <c r="Q35" s="10">
        <f t="shared" si="34"/>
        <v>14</v>
      </c>
      <c r="R35" s="38"/>
      <c r="S35" s="17">
        <f t="shared" si="15"/>
        <v>0</v>
      </c>
      <c r="T35" s="13">
        <f t="shared" si="6"/>
        <v>19</v>
      </c>
      <c r="U35" s="38"/>
      <c r="V35" s="45">
        <f t="shared" si="16"/>
        <v>0</v>
      </c>
      <c r="W35" s="14">
        <f t="shared" si="7"/>
        <v>19</v>
      </c>
      <c r="X35" s="38"/>
      <c r="Y35" s="45">
        <f t="shared" si="17"/>
        <v>0</v>
      </c>
      <c r="Z35" s="32">
        <f t="shared" si="18"/>
        <v>0</v>
      </c>
      <c r="AA35" s="16" t="str">
        <f t="shared" si="19"/>
        <v/>
      </c>
      <c r="AB35" s="18">
        <f t="shared" si="8"/>
        <v>14</v>
      </c>
      <c r="AC35" s="38"/>
      <c r="AD35" s="17">
        <f t="shared" si="20"/>
        <v>0</v>
      </c>
      <c r="AE35" s="20">
        <f t="shared" si="9"/>
        <v>19</v>
      </c>
      <c r="AF35" s="38"/>
      <c r="AG35" s="37">
        <f t="shared" si="21"/>
        <v>0</v>
      </c>
      <c r="AH35" s="21">
        <f t="shared" si="10"/>
        <v>19</v>
      </c>
      <c r="AI35" s="41"/>
      <c r="AJ35" s="42">
        <f t="shared" si="22"/>
        <v>0</v>
      </c>
      <c r="AK35" s="47">
        <f t="shared" si="23"/>
        <v>0</v>
      </c>
      <c r="AL35" s="25" t="str">
        <f t="shared" si="24"/>
        <v/>
      </c>
      <c r="AM35" s="22">
        <f t="shared" si="11"/>
        <v>14</v>
      </c>
      <c r="AN35" s="38"/>
      <c r="AO35" s="17">
        <f t="shared" si="25"/>
        <v>0</v>
      </c>
      <c r="AP35" s="23">
        <f t="shared" si="12"/>
        <v>19</v>
      </c>
      <c r="AQ35" s="38"/>
      <c r="AR35" s="37">
        <f t="shared" si="26"/>
        <v>0</v>
      </c>
      <c r="AS35" s="24">
        <f t="shared" si="13"/>
        <v>19</v>
      </c>
      <c r="AT35" s="38"/>
      <c r="AU35" s="42">
        <f t="shared" si="27"/>
        <v>0</v>
      </c>
      <c r="AV35" s="47">
        <f t="shared" si="28"/>
        <v>0</v>
      </c>
    </row>
    <row r="36" spans="1:48" x14ac:dyDescent="0.3">
      <c r="A36">
        <v>36</v>
      </c>
      <c r="B36" s="64">
        <f t="shared" si="29"/>
        <v>2251</v>
      </c>
      <c r="C36" s="61" t="s">
        <v>11</v>
      </c>
      <c r="D36" s="15">
        <f t="shared" si="30"/>
        <v>2350</v>
      </c>
      <c r="E36" s="6">
        <f t="shared" si="31"/>
        <v>2.553191489361702E-2</v>
      </c>
      <c r="F36" s="7">
        <f t="shared" si="32"/>
        <v>60</v>
      </c>
      <c r="G36" s="49"/>
      <c r="H36" s="35">
        <f t="shared" si="0"/>
        <v>0</v>
      </c>
      <c r="I36" s="31">
        <f t="shared" si="1"/>
        <v>66</v>
      </c>
      <c r="J36" s="38"/>
      <c r="K36" s="39">
        <f t="shared" si="2"/>
        <v>0</v>
      </c>
      <c r="L36" s="63">
        <f t="shared" si="3"/>
        <v>79</v>
      </c>
      <c r="M36" s="43"/>
      <c r="N36" s="44">
        <f t="shared" si="4"/>
        <v>0</v>
      </c>
      <c r="O36" s="46">
        <f t="shared" si="14"/>
        <v>0</v>
      </c>
      <c r="P36" s="9">
        <f t="shared" si="33"/>
        <v>7.9964460239893374E-3</v>
      </c>
      <c r="Q36" s="10">
        <f t="shared" si="34"/>
        <v>18</v>
      </c>
      <c r="R36" s="38"/>
      <c r="S36" s="17">
        <f t="shared" si="15"/>
        <v>0</v>
      </c>
      <c r="T36" s="13">
        <f t="shared" si="6"/>
        <v>20</v>
      </c>
      <c r="U36" s="38"/>
      <c r="V36" s="45">
        <f t="shared" si="16"/>
        <v>0</v>
      </c>
      <c r="W36" s="14">
        <f t="shared" si="7"/>
        <v>24</v>
      </c>
      <c r="X36" s="38"/>
      <c r="Y36" s="45">
        <f t="shared" si="17"/>
        <v>0</v>
      </c>
      <c r="Z36" s="32">
        <f t="shared" si="18"/>
        <v>0</v>
      </c>
      <c r="AA36" s="16" t="str">
        <f t="shared" si="19"/>
        <v/>
      </c>
      <c r="AB36" s="18">
        <f t="shared" si="8"/>
        <v>14</v>
      </c>
      <c r="AC36" s="38"/>
      <c r="AD36" s="17">
        <f t="shared" si="20"/>
        <v>0</v>
      </c>
      <c r="AE36" s="20">
        <f t="shared" si="9"/>
        <v>19</v>
      </c>
      <c r="AF36" s="38"/>
      <c r="AG36" s="37">
        <f t="shared" si="21"/>
        <v>0</v>
      </c>
      <c r="AH36" s="21">
        <f t="shared" si="10"/>
        <v>19</v>
      </c>
      <c r="AI36" s="41"/>
      <c r="AJ36" s="42">
        <f t="shared" si="22"/>
        <v>0</v>
      </c>
      <c r="AK36" s="47">
        <f t="shared" si="23"/>
        <v>0</v>
      </c>
      <c r="AL36" s="25" t="str">
        <f t="shared" si="24"/>
        <v/>
      </c>
      <c r="AM36" s="22">
        <f t="shared" si="11"/>
        <v>14</v>
      </c>
      <c r="AN36" s="38"/>
      <c r="AO36" s="17">
        <f t="shared" si="25"/>
        <v>0</v>
      </c>
      <c r="AP36" s="23">
        <f t="shared" si="12"/>
        <v>19</v>
      </c>
      <c r="AQ36" s="38"/>
      <c r="AR36" s="37">
        <f t="shared" si="26"/>
        <v>0</v>
      </c>
      <c r="AS36" s="24">
        <f t="shared" si="13"/>
        <v>19</v>
      </c>
      <c r="AT36" s="38"/>
      <c r="AU36" s="42">
        <f t="shared" si="27"/>
        <v>0</v>
      </c>
      <c r="AV36" s="47">
        <f t="shared" si="28"/>
        <v>0</v>
      </c>
    </row>
    <row r="37" spans="1:48" x14ac:dyDescent="0.3">
      <c r="A37">
        <v>37</v>
      </c>
      <c r="B37" s="64">
        <f t="shared" si="29"/>
        <v>2351</v>
      </c>
      <c r="C37" s="61" t="s">
        <v>11</v>
      </c>
      <c r="D37" s="15">
        <f t="shared" si="30"/>
        <v>2450</v>
      </c>
      <c r="E37" s="6">
        <f t="shared" si="31"/>
        <v>2.9387755102040815E-2</v>
      </c>
      <c r="F37" s="7">
        <f t="shared" si="32"/>
        <v>72</v>
      </c>
      <c r="G37" s="49"/>
      <c r="H37" s="35">
        <f t="shared" si="0"/>
        <v>0</v>
      </c>
      <c r="I37" s="31">
        <f t="shared" si="1"/>
        <v>79</v>
      </c>
      <c r="J37" s="38"/>
      <c r="K37" s="39">
        <f t="shared" si="2"/>
        <v>0</v>
      </c>
      <c r="L37" s="63">
        <f t="shared" si="3"/>
        <v>95</v>
      </c>
      <c r="M37" s="43"/>
      <c r="N37" s="44">
        <f t="shared" si="4"/>
        <v>0</v>
      </c>
      <c r="O37" s="46">
        <f t="shared" si="14"/>
        <v>0</v>
      </c>
      <c r="P37" s="9">
        <f t="shared" si="33"/>
        <v>1.0208421948107189E-2</v>
      </c>
      <c r="Q37" s="10">
        <f t="shared" si="34"/>
        <v>24</v>
      </c>
      <c r="R37" s="38"/>
      <c r="S37" s="17">
        <f t="shared" si="15"/>
        <v>0</v>
      </c>
      <c r="T37" s="13">
        <f t="shared" si="6"/>
        <v>26</v>
      </c>
      <c r="U37" s="38"/>
      <c r="V37" s="45">
        <f t="shared" si="16"/>
        <v>0</v>
      </c>
      <c r="W37" s="14">
        <f t="shared" si="7"/>
        <v>31.2</v>
      </c>
      <c r="X37" s="38"/>
      <c r="Y37" s="45">
        <f t="shared" si="17"/>
        <v>0</v>
      </c>
      <c r="Z37" s="32">
        <f t="shared" si="18"/>
        <v>0</v>
      </c>
      <c r="AA37" s="16" t="str">
        <f>IF(AB37=$H$5,"",AB37/B37)</f>
        <v/>
      </c>
      <c r="AB37" s="18">
        <f t="shared" si="8"/>
        <v>14</v>
      </c>
      <c r="AC37" s="38"/>
      <c r="AD37" s="17">
        <f t="shared" si="20"/>
        <v>0</v>
      </c>
      <c r="AE37" s="20">
        <f t="shared" si="9"/>
        <v>19</v>
      </c>
      <c r="AF37" s="38"/>
      <c r="AG37" s="37">
        <f t="shared" si="21"/>
        <v>0</v>
      </c>
      <c r="AH37" s="21">
        <f t="shared" si="10"/>
        <v>19</v>
      </c>
      <c r="AI37" s="41"/>
      <c r="AJ37" s="42">
        <f t="shared" si="22"/>
        <v>0</v>
      </c>
      <c r="AK37" s="47">
        <f t="shared" si="23"/>
        <v>0</v>
      </c>
      <c r="AL37" s="25" t="str">
        <f t="shared" si="24"/>
        <v/>
      </c>
      <c r="AM37" s="22">
        <f t="shared" si="11"/>
        <v>14</v>
      </c>
      <c r="AN37" s="38"/>
      <c r="AO37" s="17">
        <f t="shared" si="25"/>
        <v>0</v>
      </c>
      <c r="AP37" s="23">
        <f t="shared" si="12"/>
        <v>19</v>
      </c>
      <c r="AQ37" s="38"/>
      <c r="AR37" s="37">
        <f t="shared" si="26"/>
        <v>0</v>
      </c>
      <c r="AS37" s="24">
        <f t="shared" si="13"/>
        <v>19</v>
      </c>
      <c r="AT37" s="38"/>
      <c r="AU37" s="42">
        <f t="shared" si="27"/>
        <v>0</v>
      </c>
      <c r="AV37" s="47">
        <f t="shared" si="28"/>
        <v>0</v>
      </c>
    </row>
    <row r="38" spans="1:48" x14ac:dyDescent="0.3">
      <c r="A38">
        <v>38</v>
      </c>
      <c r="B38" s="64">
        <f t="shared" si="29"/>
        <v>2451</v>
      </c>
      <c r="C38" s="61" t="s">
        <v>11</v>
      </c>
      <c r="D38" s="15">
        <f t="shared" si="30"/>
        <v>2550</v>
      </c>
      <c r="E38" s="6">
        <f t="shared" si="31"/>
        <v>3.2941176470588238E-2</v>
      </c>
      <c r="F38" s="7">
        <f t="shared" si="32"/>
        <v>84</v>
      </c>
      <c r="G38" s="49"/>
      <c r="H38" s="35">
        <f t="shared" si="0"/>
        <v>0</v>
      </c>
      <c r="I38" s="31">
        <f t="shared" si="1"/>
        <v>92</v>
      </c>
      <c r="J38" s="38"/>
      <c r="K38" s="39">
        <f t="shared" si="2"/>
        <v>0</v>
      </c>
      <c r="L38" s="63">
        <f t="shared" si="3"/>
        <v>110</v>
      </c>
      <c r="M38" s="43"/>
      <c r="N38" s="44">
        <f t="shared" si="4"/>
        <v>0</v>
      </c>
      <c r="O38" s="46">
        <f t="shared" si="14"/>
        <v>0</v>
      </c>
      <c r="P38" s="9">
        <f t="shared" si="33"/>
        <v>1.2239902080783354E-2</v>
      </c>
      <c r="Q38" s="10">
        <f t="shared" si="34"/>
        <v>30</v>
      </c>
      <c r="R38" s="38"/>
      <c r="S38" s="17">
        <f t="shared" si="15"/>
        <v>0</v>
      </c>
      <c r="T38" s="13">
        <f t="shared" si="6"/>
        <v>33</v>
      </c>
      <c r="U38" s="38"/>
      <c r="V38" s="45">
        <f t="shared" si="16"/>
        <v>0</v>
      </c>
      <c r="W38" s="14">
        <f t="shared" si="7"/>
        <v>39.6</v>
      </c>
      <c r="X38" s="38"/>
      <c r="Y38" s="45">
        <f t="shared" si="17"/>
        <v>0</v>
      </c>
      <c r="Z38" s="32">
        <f t="shared" si="18"/>
        <v>0</v>
      </c>
      <c r="AA38" s="16" t="str">
        <f t="shared" si="19"/>
        <v/>
      </c>
      <c r="AB38" s="18">
        <f t="shared" si="8"/>
        <v>14</v>
      </c>
      <c r="AC38" s="38"/>
      <c r="AD38" s="17">
        <f t="shared" si="20"/>
        <v>0</v>
      </c>
      <c r="AE38" s="20">
        <f t="shared" si="9"/>
        <v>19</v>
      </c>
      <c r="AF38" s="38"/>
      <c r="AG38" s="37">
        <f t="shared" si="21"/>
        <v>0</v>
      </c>
      <c r="AH38" s="21">
        <f t="shared" si="10"/>
        <v>19</v>
      </c>
      <c r="AI38" s="41"/>
      <c r="AJ38" s="42">
        <f t="shared" si="22"/>
        <v>0</v>
      </c>
      <c r="AK38" s="47">
        <f t="shared" si="23"/>
        <v>0</v>
      </c>
      <c r="AL38" s="25" t="str">
        <f t="shared" si="24"/>
        <v/>
      </c>
      <c r="AM38" s="22">
        <f t="shared" si="11"/>
        <v>14</v>
      </c>
      <c r="AN38" s="38"/>
      <c r="AO38" s="17">
        <f t="shared" si="25"/>
        <v>0</v>
      </c>
      <c r="AP38" s="23">
        <f t="shared" si="12"/>
        <v>19</v>
      </c>
      <c r="AQ38" s="38"/>
      <c r="AR38" s="37">
        <f t="shared" si="26"/>
        <v>0</v>
      </c>
      <c r="AS38" s="24">
        <f t="shared" si="13"/>
        <v>19</v>
      </c>
      <c r="AT38" s="38"/>
      <c r="AU38" s="42">
        <f t="shared" si="27"/>
        <v>0</v>
      </c>
      <c r="AV38" s="47">
        <f t="shared" si="28"/>
        <v>0</v>
      </c>
    </row>
    <row r="39" spans="1:48" x14ac:dyDescent="0.3">
      <c r="A39">
        <v>39</v>
      </c>
      <c r="B39" s="64">
        <f t="shared" si="29"/>
        <v>2551</v>
      </c>
      <c r="C39" s="61" t="s">
        <v>11</v>
      </c>
      <c r="D39" s="15">
        <f t="shared" si="30"/>
        <v>2650</v>
      </c>
      <c r="E39" s="6">
        <f t="shared" si="31"/>
        <v>3.6226415094339624E-2</v>
      </c>
      <c r="F39" s="7">
        <f t="shared" si="32"/>
        <v>96</v>
      </c>
      <c r="G39" s="49"/>
      <c r="H39" s="35">
        <f t="shared" si="0"/>
        <v>0</v>
      </c>
      <c r="I39" s="31">
        <f t="shared" si="1"/>
        <v>106</v>
      </c>
      <c r="J39" s="38"/>
      <c r="K39" s="39">
        <f t="shared" si="2"/>
        <v>0</v>
      </c>
      <c r="L39" s="63">
        <f t="shared" si="3"/>
        <v>127</v>
      </c>
      <c r="M39" s="43"/>
      <c r="N39" s="44">
        <f t="shared" si="4"/>
        <v>0</v>
      </c>
      <c r="O39" s="46">
        <f t="shared" si="14"/>
        <v>0</v>
      </c>
      <c r="P39" s="9">
        <f t="shared" si="33"/>
        <v>1.4112112896903175E-2</v>
      </c>
      <c r="Q39" s="10">
        <f t="shared" si="34"/>
        <v>36</v>
      </c>
      <c r="R39" s="38"/>
      <c r="S39" s="17">
        <f t="shared" si="15"/>
        <v>0</v>
      </c>
      <c r="T39" s="13">
        <f t="shared" si="6"/>
        <v>40</v>
      </c>
      <c r="U39" s="38"/>
      <c r="V39" s="45">
        <f t="shared" si="16"/>
        <v>0</v>
      </c>
      <c r="W39" s="14">
        <f t="shared" si="7"/>
        <v>48</v>
      </c>
      <c r="X39" s="38"/>
      <c r="Y39" s="45">
        <f t="shared" si="17"/>
        <v>0</v>
      </c>
      <c r="Z39" s="32">
        <f t="shared" si="18"/>
        <v>0</v>
      </c>
      <c r="AA39" s="16">
        <f t="shared" si="19"/>
        <v>6.2720501764014112E-3</v>
      </c>
      <c r="AB39" s="18">
        <f t="shared" si="8"/>
        <v>16</v>
      </c>
      <c r="AC39" s="38"/>
      <c r="AD39" s="17">
        <f t="shared" si="20"/>
        <v>0</v>
      </c>
      <c r="AE39" s="20">
        <f t="shared" si="9"/>
        <v>19</v>
      </c>
      <c r="AF39" s="38"/>
      <c r="AG39" s="37">
        <f t="shared" si="21"/>
        <v>0</v>
      </c>
      <c r="AH39" s="21">
        <f t="shared" si="10"/>
        <v>19</v>
      </c>
      <c r="AI39" s="41"/>
      <c r="AJ39" s="42">
        <f t="shared" si="22"/>
        <v>0</v>
      </c>
      <c r="AK39" s="47">
        <f t="shared" si="23"/>
        <v>0</v>
      </c>
      <c r="AL39" s="25" t="str">
        <f t="shared" si="24"/>
        <v/>
      </c>
      <c r="AM39" s="22">
        <f t="shared" si="11"/>
        <v>14</v>
      </c>
      <c r="AN39" s="38"/>
      <c r="AO39" s="17">
        <f t="shared" si="25"/>
        <v>0</v>
      </c>
      <c r="AP39" s="23">
        <f t="shared" si="12"/>
        <v>19</v>
      </c>
      <c r="AQ39" s="38"/>
      <c r="AR39" s="37">
        <f t="shared" si="26"/>
        <v>0</v>
      </c>
      <c r="AS39" s="24">
        <f t="shared" si="13"/>
        <v>19</v>
      </c>
      <c r="AT39" s="38"/>
      <c r="AU39" s="42">
        <f t="shared" si="27"/>
        <v>0</v>
      </c>
      <c r="AV39" s="47">
        <f t="shared" si="28"/>
        <v>0</v>
      </c>
    </row>
    <row r="40" spans="1:48" x14ac:dyDescent="0.3">
      <c r="A40">
        <v>40</v>
      </c>
      <c r="B40" s="64">
        <f t="shared" si="29"/>
        <v>2651</v>
      </c>
      <c r="C40" s="61" t="s">
        <v>11</v>
      </c>
      <c r="D40" s="15">
        <f t="shared" si="30"/>
        <v>2750</v>
      </c>
      <c r="E40" s="6">
        <f t="shared" si="31"/>
        <v>3.9272727272727272E-2</v>
      </c>
      <c r="F40" s="7">
        <f t="shared" si="32"/>
        <v>108</v>
      </c>
      <c r="G40" s="34"/>
      <c r="H40" s="35">
        <f t="shared" si="0"/>
        <v>0</v>
      </c>
      <c r="I40" s="31">
        <f t="shared" si="1"/>
        <v>119</v>
      </c>
      <c r="J40" s="38"/>
      <c r="K40" s="39">
        <f t="shared" si="2"/>
        <v>0</v>
      </c>
      <c r="L40" s="63">
        <f t="shared" si="3"/>
        <v>143</v>
      </c>
      <c r="M40" s="43"/>
      <c r="N40" s="44">
        <f t="shared" si="4"/>
        <v>0</v>
      </c>
      <c r="O40" s="46">
        <f t="shared" si="14"/>
        <v>0</v>
      </c>
      <c r="P40" s="9">
        <f t="shared" si="33"/>
        <v>1.5843078083741986E-2</v>
      </c>
      <c r="Q40" s="10">
        <f t="shared" si="34"/>
        <v>42</v>
      </c>
      <c r="R40" s="38"/>
      <c r="S40" s="17">
        <f t="shared" si="15"/>
        <v>0</v>
      </c>
      <c r="T40" s="13">
        <f t="shared" si="6"/>
        <v>46</v>
      </c>
      <c r="U40" s="38"/>
      <c r="V40" s="45">
        <f t="shared" si="16"/>
        <v>0</v>
      </c>
      <c r="W40" s="14">
        <f t="shared" si="7"/>
        <v>55.199999999999996</v>
      </c>
      <c r="X40" s="38"/>
      <c r="Y40" s="45">
        <f t="shared" si="17"/>
        <v>0</v>
      </c>
      <c r="Z40" s="32">
        <f t="shared" si="18"/>
        <v>0</v>
      </c>
      <c r="AA40" s="16">
        <f t="shared" si="19"/>
        <v>7.5443228970199921E-3</v>
      </c>
      <c r="AB40" s="18">
        <f t="shared" si="8"/>
        <v>20</v>
      </c>
      <c r="AC40" s="38"/>
      <c r="AD40" s="17">
        <f t="shared" si="20"/>
        <v>0</v>
      </c>
      <c r="AE40" s="20">
        <f t="shared" si="9"/>
        <v>22</v>
      </c>
      <c r="AF40" s="38"/>
      <c r="AG40" s="37">
        <f t="shared" si="21"/>
        <v>0</v>
      </c>
      <c r="AH40" s="21">
        <f t="shared" si="10"/>
        <v>26.4</v>
      </c>
      <c r="AI40" s="41"/>
      <c r="AJ40" s="42">
        <f t="shared" si="22"/>
        <v>0</v>
      </c>
      <c r="AK40" s="47">
        <f t="shared" si="23"/>
        <v>0</v>
      </c>
      <c r="AL40" s="25" t="str">
        <f t="shared" si="24"/>
        <v/>
      </c>
      <c r="AM40" s="22">
        <f t="shared" si="11"/>
        <v>14</v>
      </c>
      <c r="AN40" s="38"/>
      <c r="AO40" s="17">
        <f t="shared" si="25"/>
        <v>0</v>
      </c>
      <c r="AP40" s="23">
        <f t="shared" si="12"/>
        <v>19</v>
      </c>
      <c r="AQ40" s="38"/>
      <c r="AR40" s="37">
        <f t="shared" si="26"/>
        <v>0</v>
      </c>
      <c r="AS40" s="24">
        <f t="shared" si="13"/>
        <v>19</v>
      </c>
      <c r="AT40" s="38"/>
      <c r="AU40" s="42">
        <f t="shared" si="27"/>
        <v>0</v>
      </c>
      <c r="AV40" s="47">
        <f t="shared" si="28"/>
        <v>0</v>
      </c>
    </row>
    <row r="41" spans="1:48" x14ac:dyDescent="0.3">
      <c r="A41">
        <v>41</v>
      </c>
      <c r="B41" s="64">
        <f t="shared" si="29"/>
        <v>2751</v>
      </c>
      <c r="C41" s="61" t="s">
        <v>11</v>
      </c>
      <c r="D41" s="15">
        <f t="shared" si="30"/>
        <v>2850</v>
      </c>
      <c r="E41" s="6">
        <f t="shared" si="31"/>
        <v>4.2105263157894736E-2</v>
      </c>
      <c r="F41" s="7">
        <f t="shared" si="32"/>
        <v>120</v>
      </c>
      <c r="G41" s="34"/>
      <c r="H41" s="35">
        <f t="shared" si="0"/>
        <v>0</v>
      </c>
      <c r="I41" s="31">
        <f t="shared" si="1"/>
        <v>132</v>
      </c>
      <c r="J41" s="38"/>
      <c r="K41" s="39">
        <f t="shared" si="2"/>
        <v>0</v>
      </c>
      <c r="L41" s="63">
        <f t="shared" si="3"/>
        <v>158</v>
      </c>
      <c r="M41" s="43"/>
      <c r="N41" s="44">
        <f t="shared" si="4"/>
        <v>0</v>
      </c>
      <c r="O41" s="46">
        <f t="shared" si="14"/>
        <v>0</v>
      </c>
      <c r="P41" s="9">
        <f t="shared" si="33"/>
        <v>1.7448200654307525E-2</v>
      </c>
      <c r="Q41" s="10">
        <f t="shared" si="34"/>
        <v>48</v>
      </c>
      <c r="R41" s="38"/>
      <c r="S41" s="17">
        <f t="shared" si="15"/>
        <v>0</v>
      </c>
      <c r="T41" s="13">
        <f t="shared" si="6"/>
        <v>53</v>
      </c>
      <c r="U41" s="38"/>
      <c r="V41" s="45">
        <f t="shared" si="16"/>
        <v>0</v>
      </c>
      <c r="W41" s="14">
        <f t="shared" si="7"/>
        <v>63.599999999999994</v>
      </c>
      <c r="X41" s="38"/>
      <c r="Y41" s="45">
        <f t="shared" si="17"/>
        <v>0</v>
      </c>
      <c r="Z41" s="32">
        <f t="shared" si="18"/>
        <v>0</v>
      </c>
      <c r="AA41" s="16">
        <f t="shared" si="19"/>
        <v>8.7241003271537627E-3</v>
      </c>
      <c r="AB41" s="18">
        <f t="shared" si="8"/>
        <v>24</v>
      </c>
      <c r="AC41" s="38"/>
      <c r="AD41" s="17">
        <f t="shared" si="20"/>
        <v>0</v>
      </c>
      <c r="AE41" s="20">
        <f t="shared" si="9"/>
        <v>26</v>
      </c>
      <c r="AF41" s="38"/>
      <c r="AG41" s="37">
        <f t="shared" si="21"/>
        <v>0</v>
      </c>
      <c r="AH41" s="21">
        <f t="shared" si="10"/>
        <v>31.2</v>
      </c>
      <c r="AI41" s="41"/>
      <c r="AJ41" s="42">
        <f t="shared" si="22"/>
        <v>0</v>
      </c>
      <c r="AK41" s="47">
        <f t="shared" si="23"/>
        <v>0</v>
      </c>
      <c r="AL41" s="25">
        <f t="shared" si="24"/>
        <v>5.4525627044711015E-3</v>
      </c>
      <c r="AM41" s="22">
        <f t="shared" si="11"/>
        <v>15</v>
      </c>
      <c r="AN41" s="38"/>
      <c r="AO41" s="17">
        <f t="shared" si="25"/>
        <v>0</v>
      </c>
      <c r="AP41" s="23">
        <f t="shared" si="12"/>
        <v>19</v>
      </c>
      <c r="AQ41" s="38"/>
      <c r="AR41" s="37">
        <f t="shared" si="26"/>
        <v>0</v>
      </c>
      <c r="AS41" s="24">
        <f t="shared" si="13"/>
        <v>19</v>
      </c>
      <c r="AT41" s="38"/>
      <c r="AU41" s="42">
        <f t="shared" si="27"/>
        <v>0</v>
      </c>
      <c r="AV41" s="47">
        <f t="shared" si="28"/>
        <v>0</v>
      </c>
    </row>
    <row r="42" spans="1:48" x14ac:dyDescent="0.3">
      <c r="A42">
        <v>42</v>
      </c>
      <c r="B42" s="64">
        <f t="shared" si="29"/>
        <v>2851</v>
      </c>
      <c r="C42" s="61" t="s">
        <v>11</v>
      </c>
      <c r="D42" s="15">
        <f t="shared" si="30"/>
        <v>2950</v>
      </c>
      <c r="E42" s="6">
        <f t="shared" si="31"/>
        <v>4.4745762711864409E-2</v>
      </c>
      <c r="F42" s="7">
        <f t="shared" si="32"/>
        <v>132</v>
      </c>
      <c r="G42" s="34"/>
      <c r="H42" s="35">
        <f t="shared" si="0"/>
        <v>0</v>
      </c>
      <c r="I42" s="31">
        <f t="shared" si="1"/>
        <v>145</v>
      </c>
      <c r="J42" s="38"/>
      <c r="K42" s="39">
        <f t="shared" si="2"/>
        <v>0</v>
      </c>
      <c r="L42" s="63">
        <f t="shared" si="3"/>
        <v>174</v>
      </c>
      <c r="M42" s="43"/>
      <c r="N42" s="44">
        <f t="shared" si="4"/>
        <v>0</v>
      </c>
      <c r="O42" s="46">
        <f t="shared" si="14"/>
        <v>0</v>
      </c>
      <c r="P42" s="9">
        <f t="shared" si="33"/>
        <v>1.8940722553490004E-2</v>
      </c>
      <c r="Q42" s="10">
        <f t="shared" si="34"/>
        <v>54</v>
      </c>
      <c r="R42" s="38"/>
      <c r="S42" s="17">
        <f t="shared" si="15"/>
        <v>0</v>
      </c>
      <c r="T42" s="13">
        <f t="shared" si="6"/>
        <v>59</v>
      </c>
      <c r="U42" s="38"/>
      <c r="V42" s="45">
        <f t="shared" si="16"/>
        <v>0</v>
      </c>
      <c r="W42" s="14">
        <f t="shared" si="7"/>
        <v>70.8</v>
      </c>
      <c r="X42" s="38"/>
      <c r="Y42" s="45">
        <f t="shared" si="17"/>
        <v>0</v>
      </c>
      <c r="Z42" s="32">
        <f t="shared" si="18"/>
        <v>0</v>
      </c>
      <c r="AA42" s="16">
        <f t="shared" si="19"/>
        <v>9.8211153981059285E-3</v>
      </c>
      <c r="AB42" s="18">
        <f t="shared" si="8"/>
        <v>28</v>
      </c>
      <c r="AC42" s="38"/>
      <c r="AD42" s="17">
        <f t="shared" si="20"/>
        <v>0</v>
      </c>
      <c r="AE42" s="20">
        <f t="shared" si="9"/>
        <v>31</v>
      </c>
      <c r="AF42" s="38"/>
      <c r="AG42" s="37">
        <f t="shared" si="21"/>
        <v>0</v>
      </c>
      <c r="AH42" s="21">
        <f t="shared" si="10"/>
        <v>37.199999999999996</v>
      </c>
      <c r="AI42" s="41"/>
      <c r="AJ42" s="42">
        <f t="shared" si="22"/>
        <v>0</v>
      </c>
      <c r="AK42" s="47">
        <f t="shared" si="23"/>
        <v>0</v>
      </c>
      <c r="AL42" s="25">
        <f t="shared" si="24"/>
        <v>6.3135741844966677E-3</v>
      </c>
      <c r="AM42" s="22">
        <f t="shared" si="11"/>
        <v>18</v>
      </c>
      <c r="AN42" s="38"/>
      <c r="AO42" s="17">
        <f t="shared" si="25"/>
        <v>0</v>
      </c>
      <c r="AP42" s="23">
        <f t="shared" si="12"/>
        <v>20</v>
      </c>
      <c r="AQ42" s="38"/>
      <c r="AR42" s="37">
        <f t="shared" si="26"/>
        <v>0</v>
      </c>
      <c r="AS42" s="24">
        <f t="shared" si="13"/>
        <v>24</v>
      </c>
      <c r="AT42" s="38"/>
      <c r="AU42" s="42">
        <f t="shared" si="27"/>
        <v>0</v>
      </c>
      <c r="AV42" s="47">
        <f t="shared" si="28"/>
        <v>0</v>
      </c>
    </row>
    <row r="43" spans="1:48" x14ac:dyDescent="0.3">
      <c r="A43">
        <v>43</v>
      </c>
      <c r="B43" s="64">
        <f t="shared" si="29"/>
        <v>2951</v>
      </c>
      <c r="C43" s="61" t="s">
        <v>11</v>
      </c>
      <c r="D43" s="15">
        <f t="shared" si="30"/>
        <v>3050</v>
      </c>
      <c r="E43" s="6">
        <f t="shared" si="31"/>
        <v>4.7213114754098361E-2</v>
      </c>
      <c r="F43" s="7">
        <f t="shared" si="32"/>
        <v>144</v>
      </c>
      <c r="G43" s="34"/>
      <c r="H43" s="35">
        <f t="shared" si="0"/>
        <v>0</v>
      </c>
      <c r="I43" s="31">
        <f t="shared" si="1"/>
        <v>158</v>
      </c>
      <c r="J43" s="38"/>
      <c r="K43" s="39">
        <f t="shared" si="2"/>
        <v>0</v>
      </c>
      <c r="L43" s="63">
        <f t="shared" si="3"/>
        <v>190</v>
      </c>
      <c r="M43" s="43"/>
      <c r="N43" s="44">
        <f t="shared" si="4"/>
        <v>0</v>
      </c>
      <c r="O43" s="46">
        <f t="shared" si="14"/>
        <v>0</v>
      </c>
      <c r="P43" s="9">
        <f t="shared" si="33"/>
        <v>2.0332090816672314E-2</v>
      </c>
      <c r="Q43" s="10">
        <f t="shared" si="34"/>
        <v>60</v>
      </c>
      <c r="R43" s="38"/>
      <c r="S43" s="17">
        <f t="shared" si="15"/>
        <v>0</v>
      </c>
      <c r="T43" s="13">
        <f t="shared" si="6"/>
        <v>66</v>
      </c>
      <c r="U43" s="38"/>
      <c r="V43" s="45">
        <f t="shared" si="16"/>
        <v>0</v>
      </c>
      <c r="W43" s="14">
        <f t="shared" si="7"/>
        <v>79.2</v>
      </c>
      <c r="X43" s="38"/>
      <c r="Y43" s="45">
        <f t="shared" si="17"/>
        <v>0</v>
      </c>
      <c r="Z43" s="32">
        <f t="shared" si="18"/>
        <v>0</v>
      </c>
      <c r="AA43" s="16">
        <f t="shared" si="19"/>
        <v>1.0843781768891902E-2</v>
      </c>
      <c r="AB43" s="18">
        <f t="shared" si="8"/>
        <v>32</v>
      </c>
      <c r="AC43" s="38"/>
      <c r="AD43" s="17">
        <f t="shared" si="20"/>
        <v>0</v>
      </c>
      <c r="AE43" s="20">
        <f t="shared" si="9"/>
        <v>35</v>
      </c>
      <c r="AF43" s="38"/>
      <c r="AG43" s="37">
        <f t="shared" si="21"/>
        <v>0</v>
      </c>
      <c r="AH43" s="21">
        <f t="shared" si="10"/>
        <v>42</v>
      </c>
      <c r="AI43" s="41"/>
      <c r="AJ43" s="42">
        <f t="shared" si="22"/>
        <v>0</v>
      </c>
      <c r="AK43" s="47">
        <f t="shared" si="23"/>
        <v>0</v>
      </c>
      <c r="AL43" s="25">
        <f t="shared" si="24"/>
        <v>7.1162317858353098E-3</v>
      </c>
      <c r="AM43" s="22">
        <f t="shared" si="11"/>
        <v>21</v>
      </c>
      <c r="AN43" s="38"/>
      <c r="AO43" s="17">
        <f t="shared" si="25"/>
        <v>0</v>
      </c>
      <c r="AP43" s="23">
        <f t="shared" si="12"/>
        <v>23</v>
      </c>
      <c r="AQ43" s="38"/>
      <c r="AR43" s="37">
        <f t="shared" si="26"/>
        <v>0</v>
      </c>
      <c r="AS43" s="24">
        <f t="shared" si="13"/>
        <v>28</v>
      </c>
      <c r="AT43" s="38"/>
      <c r="AU43" s="42">
        <f t="shared" si="27"/>
        <v>0</v>
      </c>
      <c r="AV43" s="47">
        <f t="shared" si="28"/>
        <v>0</v>
      </c>
    </row>
    <row r="44" spans="1:48" x14ac:dyDescent="0.3">
      <c r="A44">
        <v>44</v>
      </c>
      <c r="B44" s="64">
        <f t="shared" si="29"/>
        <v>3051</v>
      </c>
      <c r="C44" s="61" t="s">
        <v>11</v>
      </c>
      <c r="D44" s="15">
        <f t="shared" si="30"/>
        <v>3150</v>
      </c>
      <c r="E44" s="6">
        <f t="shared" si="31"/>
        <v>4.9523809523809526E-2</v>
      </c>
      <c r="F44" s="7">
        <f t="shared" si="32"/>
        <v>156</v>
      </c>
      <c r="G44" s="34"/>
      <c r="H44" s="35">
        <f t="shared" si="0"/>
        <v>0</v>
      </c>
      <c r="I44" s="31">
        <f t="shared" si="1"/>
        <v>172</v>
      </c>
      <c r="J44" s="38"/>
      <c r="K44" s="39">
        <f t="shared" si="2"/>
        <v>0</v>
      </c>
      <c r="L44" s="63">
        <f t="shared" si="3"/>
        <v>206</v>
      </c>
      <c r="M44" s="43"/>
      <c r="N44" s="44">
        <f t="shared" si="4"/>
        <v>0</v>
      </c>
      <c r="O44" s="46">
        <f t="shared" si="14"/>
        <v>0</v>
      </c>
      <c r="P44" s="9">
        <f t="shared" si="33"/>
        <v>2.1632251720747297E-2</v>
      </c>
      <c r="Q44" s="10">
        <f t="shared" si="34"/>
        <v>66</v>
      </c>
      <c r="R44" s="38"/>
      <c r="S44" s="17">
        <f t="shared" si="15"/>
        <v>0</v>
      </c>
      <c r="T44" s="13">
        <f t="shared" si="6"/>
        <v>73</v>
      </c>
      <c r="U44" s="38"/>
      <c r="V44" s="45">
        <f t="shared" si="16"/>
        <v>0</v>
      </c>
      <c r="W44" s="14">
        <f t="shared" si="7"/>
        <v>87.6</v>
      </c>
      <c r="X44" s="38"/>
      <c r="Y44" s="45">
        <f t="shared" si="17"/>
        <v>0</v>
      </c>
      <c r="Z44" s="32">
        <f t="shared" si="18"/>
        <v>0</v>
      </c>
      <c r="AA44" s="16">
        <f t="shared" si="19"/>
        <v>1.1799410029498525E-2</v>
      </c>
      <c r="AB44" s="18">
        <f t="shared" si="8"/>
        <v>36</v>
      </c>
      <c r="AC44" s="38"/>
      <c r="AD44" s="17">
        <f t="shared" si="20"/>
        <v>0</v>
      </c>
      <c r="AE44" s="20">
        <f t="shared" si="9"/>
        <v>40</v>
      </c>
      <c r="AF44" s="38"/>
      <c r="AG44" s="37">
        <f t="shared" si="21"/>
        <v>0</v>
      </c>
      <c r="AH44" s="21">
        <f t="shared" si="10"/>
        <v>48</v>
      </c>
      <c r="AI44" s="41"/>
      <c r="AJ44" s="42">
        <f t="shared" si="22"/>
        <v>0</v>
      </c>
      <c r="AK44" s="47">
        <f t="shared" si="23"/>
        <v>0</v>
      </c>
      <c r="AL44" s="25">
        <f t="shared" si="24"/>
        <v>7.8662733529990172E-3</v>
      </c>
      <c r="AM44" s="22">
        <f t="shared" si="11"/>
        <v>24</v>
      </c>
      <c r="AN44" s="38"/>
      <c r="AO44" s="17">
        <f t="shared" si="25"/>
        <v>0</v>
      </c>
      <c r="AP44" s="23">
        <f t="shared" si="12"/>
        <v>26</v>
      </c>
      <c r="AQ44" s="38"/>
      <c r="AR44" s="37">
        <f t="shared" si="26"/>
        <v>0</v>
      </c>
      <c r="AS44" s="24">
        <f t="shared" si="13"/>
        <v>31</v>
      </c>
      <c r="AT44" s="38"/>
      <c r="AU44" s="42">
        <f t="shared" si="27"/>
        <v>0</v>
      </c>
      <c r="AV44" s="47">
        <f t="shared" si="28"/>
        <v>0</v>
      </c>
    </row>
    <row r="45" spans="1:48" x14ac:dyDescent="0.3">
      <c r="A45">
        <v>45</v>
      </c>
      <c r="B45" s="64">
        <f t="shared" si="29"/>
        <v>3151</v>
      </c>
      <c r="C45" s="61" t="s">
        <v>11</v>
      </c>
      <c r="D45" s="15">
        <f t="shared" si="30"/>
        <v>3250</v>
      </c>
      <c r="E45" s="6">
        <f t="shared" si="31"/>
        <v>5.169230769230769E-2</v>
      </c>
      <c r="F45" s="7">
        <f t="shared" si="32"/>
        <v>168</v>
      </c>
      <c r="G45" s="34"/>
      <c r="H45" s="35">
        <f t="shared" si="0"/>
        <v>0</v>
      </c>
      <c r="I45" s="31">
        <f t="shared" si="1"/>
        <v>185</v>
      </c>
      <c r="J45" s="38"/>
      <c r="K45" s="39">
        <f t="shared" si="2"/>
        <v>0</v>
      </c>
      <c r="L45" s="63">
        <f t="shared" si="3"/>
        <v>222</v>
      </c>
      <c r="M45" s="43"/>
      <c r="N45" s="44">
        <f t="shared" si="4"/>
        <v>0</v>
      </c>
      <c r="O45" s="46">
        <f t="shared" si="14"/>
        <v>0</v>
      </c>
      <c r="P45" s="9">
        <f t="shared" si="33"/>
        <v>2.2849888924151063E-2</v>
      </c>
      <c r="Q45" s="10">
        <f t="shared" si="34"/>
        <v>72</v>
      </c>
      <c r="R45" s="38"/>
      <c r="S45" s="17">
        <f t="shared" si="15"/>
        <v>0</v>
      </c>
      <c r="T45" s="13">
        <f t="shared" si="6"/>
        <v>79</v>
      </c>
      <c r="U45" s="38"/>
      <c r="V45" s="45">
        <f t="shared" si="16"/>
        <v>0</v>
      </c>
      <c r="W45" s="14">
        <f t="shared" si="7"/>
        <v>94.8</v>
      </c>
      <c r="X45" s="38"/>
      <c r="Y45" s="45">
        <f t="shared" si="17"/>
        <v>0</v>
      </c>
      <c r="Z45" s="32">
        <f t="shared" si="18"/>
        <v>0</v>
      </c>
      <c r="AA45" s="16">
        <f t="shared" si="19"/>
        <v>1.2694382735639479E-2</v>
      </c>
      <c r="AB45" s="18">
        <f t="shared" si="8"/>
        <v>40</v>
      </c>
      <c r="AC45" s="38"/>
      <c r="AD45" s="17">
        <f t="shared" si="20"/>
        <v>0</v>
      </c>
      <c r="AE45" s="20">
        <f t="shared" si="9"/>
        <v>44</v>
      </c>
      <c r="AF45" s="38"/>
      <c r="AG45" s="37">
        <f t="shared" si="21"/>
        <v>0</v>
      </c>
      <c r="AH45" s="21">
        <f t="shared" si="10"/>
        <v>52.8</v>
      </c>
      <c r="AI45" s="41"/>
      <c r="AJ45" s="42">
        <f t="shared" si="22"/>
        <v>0</v>
      </c>
      <c r="AK45" s="47">
        <f t="shared" si="23"/>
        <v>0</v>
      </c>
      <c r="AL45" s="25">
        <f t="shared" si="24"/>
        <v>8.5687083465566492E-3</v>
      </c>
      <c r="AM45" s="22">
        <f t="shared" si="11"/>
        <v>27</v>
      </c>
      <c r="AN45" s="38"/>
      <c r="AO45" s="17">
        <f t="shared" si="25"/>
        <v>0</v>
      </c>
      <c r="AP45" s="23">
        <f t="shared" si="12"/>
        <v>30</v>
      </c>
      <c r="AQ45" s="38"/>
      <c r="AR45" s="37">
        <f t="shared" si="26"/>
        <v>0</v>
      </c>
      <c r="AS45" s="24">
        <f t="shared" si="13"/>
        <v>36</v>
      </c>
      <c r="AT45" s="38"/>
      <c r="AU45" s="42">
        <f t="shared" si="27"/>
        <v>0</v>
      </c>
      <c r="AV45" s="47">
        <f t="shared" si="28"/>
        <v>0</v>
      </c>
    </row>
    <row r="46" spans="1:48" x14ac:dyDescent="0.3">
      <c r="A46">
        <v>46</v>
      </c>
      <c r="B46" s="64">
        <f t="shared" si="29"/>
        <v>3251</v>
      </c>
      <c r="C46" s="61" t="s">
        <v>11</v>
      </c>
      <c r="D46" s="15">
        <f t="shared" si="30"/>
        <v>3350</v>
      </c>
      <c r="E46" s="6">
        <f t="shared" si="31"/>
        <v>5.3731343283582089E-2</v>
      </c>
      <c r="F46" s="7">
        <f t="shared" si="32"/>
        <v>180</v>
      </c>
      <c r="G46" s="34"/>
      <c r="H46" s="35">
        <f t="shared" si="0"/>
        <v>0</v>
      </c>
      <c r="I46" s="31">
        <f t="shared" si="1"/>
        <v>198</v>
      </c>
      <c r="J46" s="38"/>
      <c r="K46" s="39">
        <f t="shared" si="2"/>
        <v>0</v>
      </c>
      <c r="L46" s="63">
        <f t="shared" si="3"/>
        <v>238</v>
      </c>
      <c r="M46" s="43"/>
      <c r="N46" s="44">
        <f t="shared" si="4"/>
        <v>0</v>
      </c>
      <c r="O46" s="46">
        <f t="shared" si="14"/>
        <v>0</v>
      </c>
      <c r="P46" s="9">
        <f t="shared" si="33"/>
        <v>2.3992617656105813E-2</v>
      </c>
      <c r="Q46" s="10">
        <f t="shared" si="34"/>
        <v>78</v>
      </c>
      <c r="R46" s="38"/>
      <c r="S46" s="17">
        <f t="shared" si="15"/>
        <v>0</v>
      </c>
      <c r="T46" s="13">
        <f t="shared" si="6"/>
        <v>86</v>
      </c>
      <c r="U46" s="38"/>
      <c r="V46" s="45">
        <f t="shared" si="16"/>
        <v>0</v>
      </c>
      <c r="W46" s="14">
        <f t="shared" si="7"/>
        <v>103.2</v>
      </c>
      <c r="X46" s="38"/>
      <c r="Y46" s="45">
        <f t="shared" si="17"/>
        <v>0</v>
      </c>
      <c r="Z46" s="32">
        <f t="shared" si="18"/>
        <v>0</v>
      </c>
      <c r="AA46" s="16">
        <f t="shared" si="19"/>
        <v>1.353429713934174E-2</v>
      </c>
      <c r="AB46" s="18">
        <f t="shared" si="8"/>
        <v>44</v>
      </c>
      <c r="AC46" s="38"/>
      <c r="AD46" s="17">
        <f t="shared" si="20"/>
        <v>0</v>
      </c>
      <c r="AE46" s="20">
        <f t="shared" si="9"/>
        <v>48</v>
      </c>
      <c r="AF46" s="38"/>
      <c r="AG46" s="37">
        <f t="shared" si="21"/>
        <v>0</v>
      </c>
      <c r="AH46" s="21">
        <f t="shared" si="10"/>
        <v>57.599999999999994</v>
      </c>
      <c r="AI46" s="41"/>
      <c r="AJ46" s="42">
        <f t="shared" si="22"/>
        <v>0</v>
      </c>
      <c r="AK46" s="47">
        <f t="shared" si="23"/>
        <v>0</v>
      </c>
      <c r="AL46" s="25">
        <f t="shared" si="24"/>
        <v>9.2279298677330045E-3</v>
      </c>
      <c r="AM46" s="22">
        <f t="shared" si="11"/>
        <v>30</v>
      </c>
      <c r="AN46" s="38"/>
      <c r="AO46" s="17">
        <f t="shared" si="25"/>
        <v>0</v>
      </c>
      <c r="AP46" s="23">
        <f t="shared" si="12"/>
        <v>33</v>
      </c>
      <c r="AQ46" s="38"/>
      <c r="AR46" s="37">
        <f t="shared" si="26"/>
        <v>0</v>
      </c>
      <c r="AS46" s="24">
        <f t="shared" si="13"/>
        <v>40</v>
      </c>
      <c r="AT46" s="38"/>
      <c r="AU46" s="42">
        <f t="shared" si="27"/>
        <v>0</v>
      </c>
      <c r="AV46" s="47">
        <f t="shared" si="28"/>
        <v>0</v>
      </c>
    </row>
    <row r="47" spans="1:48" x14ac:dyDescent="0.3">
      <c r="A47">
        <v>47</v>
      </c>
      <c r="B47" s="64">
        <f t="shared" si="29"/>
        <v>3351</v>
      </c>
      <c r="C47" s="61" t="s">
        <v>11</v>
      </c>
      <c r="D47" s="15">
        <f t="shared" si="30"/>
        <v>3450</v>
      </c>
      <c r="E47" s="6">
        <f t="shared" si="31"/>
        <v>5.565217391304348E-2</v>
      </c>
      <c r="F47" s="7">
        <f t="shared" si="32"/>
        <v>192</v>
      </c>
      <c r="G47" s="34"/>
      <c r="H47" s="35">
        <f t="shared" si="0"/>
        <v>0</v>
      </c>
      <c r="I47" s="31">
        <f t="shared" si="1"/>
        <v>211</v>
      </c>
      <c r="J47" s="38"/>
      <c r="K47" s="39">
        <f t="shared" si="2"/>
        <v>0</v>
      </c>
      <c r="L47" s="63">
        <f t="shared" si="3"/>
        <v>253</v>
      </c>
      <c r="M47" s="43"/>
      <c r="N47" s="44">
        <f t="shared" si="4"/>
        <v>0</v>
      </c>
      <c r="O47" s="46">
        <f t="shared" si="14"/>
        <v>0</v>
      </c>
      <c r="P47" s="9">
        <f t="shared" si="33"/>
        <v>2.5067144136078783E-2</v>
      </c>
      <c r="Q47" s="10">
        <f t="shared" si="34"/>
        <v>84</v>
      </c>
      <c r="R47" s="38"/>
      <c r="S47" s="17">
        <f t="shared" si="15"/>
        <v>0</v>
      </c>
      <c r="T47" s="13">
        <f t="shared" si="6"/>
        <v>92</v>
      </c>
      <c r="U47" s="38"/>
      <c r="V47" s="45">
        <f t="shared" si="16"/>
        <v>0</v>
      </c>
      <c r="W47" s="14">
        <f t="shared" si="7"/>
        <v>110.39999999999999</v>
      </c>
      <c r="X47" s="38"/>
      <c r="Y47" s="45">
        <f t="shared" si="17"/>
        <v>0</v>
      </c>
      <c r="Z47" s="32">
        <f t="shared" si="18"/>
        <v>0</v>
      </c>
      <c r="AA47" s="16">
        <f t="shared" si="19"/>
        <v>1.432408236347359E-2</v>
      </c>
      <c r="AB47" s="18">
        <f t="shared" si="8"/>
        <v>48</v>
      </c>
      <c r="AC47" s="38"/>
      <c r="AD47" s="17">
        <f t="shared" si="20"/>
        <v>0</v>
      </c>
      <c r="AE47" s="20">
        <f t="shared" si="9"/>
        <v>53</v>
      </c>
      <c r="AF47" s="38"/>
      <c r="AG47" s="37">
        <f t="shared" si="21"/>
        <v>0</v>
      </c>
      <c r="AH47" s="21">
        <f t="shared" si="10"/>
        <v>63.599999999999994</v>
      </c>
      <c r="AI47" s="41"/>
      <c r="AJ47" s="42">
        <f t="shared" si="22"/>
        <v>0</v>
      </c>
      <c r="AK47" s="47">
        <f t="shared" si="23"/>
        <v>0</v>
      </c>
      <c r="AL47" s="25">
        <f t="shared" si="24"/>
        <v>9.8478066248880933E-3</v>
      </c>
      <c r="AM47" s="22">
        <f t="shared" si="11"/>
        <v>33</v>
      </c>
      <c r="AN47" s="38"/>
      <c r="AO47" s="17">
        <f t="shared" si="25"/>
        <v>0</v>
      </c>
      <c r="AP47" s="23">
        <f t="shared" si="12"/>
        <v>36</v>
      </c>
      <c r="AQ47" s="38"/>
      <c r="AR47" s="37">
        <f t="shared" si="26"/>
        <v>0</v>
      </c>
      <c r="AS47" s="24">
        <f t="shared" si="13"/>
        <v>43</v>
      </c>
      <c r="AT47" s="38"/>
      <c r="AU47" s="42">
        <f t="shared" si="27"/>
        <v>0</v>
      </c>
      <c r="AV47" s="47">
        <f t="shared" si="28"/>
        <v>0</v>
      </c>
    </row>
    <row r="48" spans="1:48" x14ac:dyDescent="0.3">
      <c r="A48">
        <v>48</v>
      </c>
      <c r="B48" s="64">
        <f t="shared" si="29"/>
        <v>3451</v>
      </c>
      <c r="C48" s="61" t="s">
        <v>11</v>
      </c>
      <c r="D48" s="15">
        <f t="shared" si="30"/>
        <v>3550</v>
      </c>
      <c r="E48" s="6">
        <f t="shared" si="31"/>
        <v>5.7464788732394363E-2</v>
      </c>
      <c r="F48" s="7">
        <f t="shared" si="32"/>
        <v>204</v>
      </c>
      <c r="G48" s="34"/>
      <c r="H48" s="35">
        <f t="shared" si="0"/>
        <v>0</v>
      </c>
      <c r="I48" s="31">
        <f t="shared" si="1"/>
        <v>224</v>
      </c>
      <c r="J48" s="38"/>
      <c r="K48" s="39">
        <f t="shared" si="2"/>
        <v>0</v>
      </c>
      <c r="L48" s="63">
        <f t="shared" si="3"/>
        <v>269</v>
      </c>
      <c r="M48" s="43"/>
      <c r="N48" s="44">
        <f t="shared" si="4"/>
        <v>0</v>
      </c>
      <c r="O48" s="46">
        <f t="shared" si="14"/>
        <v>0</v>
      </c>
      <c r="P48" s="9">
        <f t="shared" si="33"/>
        <v>2.6079397276151842E-2</v>
      </c>
      <c r="Q48" s="10">
        <f t="shared" si="34"/>
        <v>90</v>
      </c>
      <c r="R48" s="38"/>
      <c r="S48" s="17">
        <f t="shared" si="15"/>
        <v>0</v>
      </c>
      <c r="T48" s="13">
        <f t="shared" si="6"/>
        <v>99</v>
      </c>
      <c r="U48" s="38"/>
      <c r="V48" s="45">
        <f t="shared" si="16"/>
        <v>0</v>
      </c>
      <c r="W48" s="14">
        <f t="shared" si="7"/>
        <v>118.8</v>
      </c>
      <c r="X48" s="38"/>
      <c r="Y48" s="45">
        <f t="shared" si="17"/>
        <v>0</v>
      </c>
      <c r="Z48" s="32">
        <f t="shared" si="18"/>
        <v>0</v>
      </c>
      <c r="AA48" s="16">
        <f t="shared" si="19"/>
        <v>1.5068096203998842E-2</v>
      </c>
      <c r="AB48" s="18">
        <f t="shared" si="8"/>
        <v>52</v>
      </c>
      <c r="AC48" s="38"/>
      <c r="AD48" s="17">
        <f t="shared" si="20"/>
        <v>0</v>
      </c>
      <c r="AE48" s="20">
        <f t="shared" si="9"/>
        <v>57</v>
      </c>
      <c r="AF48" s="38"/>
      <c r="AG48" s="37">
        <f t="shared" si="21"/>
        <v>0</v>
      </c>
      <c r="AH48" s="21">
        <f t="shared" si="10"/>
        <v>68.399999999999991</v>
      </c>
      <c r="AI48" s="41"/>
      <c r="AJ48" s="42">
        <f t="shared" si="22"/>
        <v>0</v>
      </c>
      <c r="AK48" s="47">
        <f t="shared" si="23"/>
        <v>0</v>
      </c>
      <c r="AL48" s="25">
        <f t="shared" si="24"/>
        <v>1.0431758910460736E-2</v>
      </c>
      <c r="AM48" s="22">
        <f t="shared" si="11"/>
        <v>36</v>
      </c>
      <c r="AN48" s="38"/>
      <c r="AO48" s="17">
        <f t="shared" si="25"/>
        <v>0</v>
      </c>
      <c r="AP48" s="23">
        <f t="shared" si="12"/>
        <v>40</v>
      </c>
      <c r="AQ48" s="38"/>
      <c r="AR48" s="37">
        <f t="shared" si="26"/>
        <v>0</v>
      </c>
      <c r="AS48" s="24">
        <f t="shared" si="13"/>
        <v>48</v>
      </c>
      <c r="AT48" s="38"/>
      <c r="AU48" s="42">
        <f t="shared" si="27"/>
        <v>0</v>
      </c>
      <c r="AV48" s="47">
        <f t="shared" si="28"/>
        <v>0</v>
      </c>
    </row>
    <row r="49" spans="1:48" x14ac:dyDescent="0.3">
      <c r="A49">
        <v>49</v>
      </c>
      <c r="B49" s="64">
        <f t="shared" si="29"/>
        <v>3551</v>
      </c>
      <c r="C49" s="61" t="s">
        <v>11</v>
      </c>
      <c r="D49" s="15">
        <f t="shared" si="30"/>
        <v>3650</v>
      </c>
      <c r="E49" s="6">
        <f t="shared" si="31"/>
        <v>5.917808219178082E-2</v>
      </c>
      <c r="F49" s="7">
        <f t="shared" si="32"/>
        <v>216</v>
      </c>
      <c r="G49" s="34"/>
      <c r="H49" s="35">
        <f t="shared" si="0"/>
        <v>0</v>
      </c>
      <c r="I49" s="31">
        <f t="shared" si="1"/>
        <v>238</v>
      </c>
      <c r="J49" s="38"/>
      <c r="K49" s="39">
        <f t="shared" si="2"/>
        <v>0</v>
      </c>
      <c r="L49" s="63">
        <f t="shared" si="3"/>
        <v>286</v>
      </c>
      <c r="M49" s="43"/>
      <c r="N49" s="44">
        <f t="shared" si="4"/>
        <v>0</v>
      </c>
      <c r="O49" s="46">
        <f t="shared" si="14"/>
        <v>0</v>
      </c>
      <c r="P49" s="9">
        <f t="shared" si="33"/>
        <v>2.7034638130104195E-2</v>
      </c>
      <c r="Q49" s="10">
        <f t="shared" si="34"/>
        <v>96</v>
      </c>
      <c r="R49" s="38"/>
      <c r="S49" s="17">
        <f t="shared" si="15"/>
        <v>0</v>
      </c>
      <c r="T49" s="13">
        <f t="shared" si="6"/>
        <v>106</v>
      </c>
      <c r="U49" s="38"/>
      <c r="V49" s="45">
        <f t="shared" si="16"/>
        <v>0</v>
      </c>
      <c r="W49" s="14">
        <f t="shared" si="7"/>
        <v>127.19999999999999</v>
      </c>
      <c r="X49" s="38"/>
      <c r="Y49" s="45">
        <f t="shared" si="17"/>
        <v>0</v>
      </c>
      <c r="Z49" s="32">
        <f t="shared" si="18"/>
        <v>0</v>
      </c>
      <c r="AA49" s="16">
        <f t="shared" si="19"/>
        <v>1.5770205575894116E-2</v>
      </c>
      <c r="AB49" s="18">
        <f t="shared" si="8"/>
        <v>56</v>
      </c>
      <c r="AC49" s="38"/>
      <c r="AD49" s="17">
        <f t="shared" si="20"/>
        <v>0</v>
      </c>
      <c r="AE49" s="20">
        <f t="shared" si="9"/>
        <v>62</v>
      </c>
      <c r="AF49" s="38"/>
      <c r="AG49" s="37">
        <f t="shared" si="21"/>
        <v>0</v>
      </c>
      <c r="AH49" s="21">
        <f t="shared" si="10"/>
        <v>74.399999999999991</v>
      </c>
      <c r="AI49" s="41"/>
      <c r="AJ49" s="42">
        <f t="shared" si="22"/>
        <v>0</v>
      </c>
      <c r="AK49" s="47">
        <f t="shared" si="23"/>
        <v>0</v>
      </c>
      <c r="AL49" s="25">
        <f t="shared" si="24"/>
        <v>1.098282174035483E-2</v>
      </c>
      <c r="AM49" s="22">
        <f t="shared" si="11"/>
        <v>39</v>
      </c>
      <c r="AN49" s="38"/>
      <c r="AO49" s="17">
        <f t="shared" si="25"/>
        <v>0</v>
      </c>
      <c r="AP49" s="23">
        <f t="shared" si="12"/>
        <v>43</v>
      </c>
      <c r="AQ49" s="38"/>
      <c r="AR49" s="37">
        <f t="shared" si="26"/>
        <v>0</v>
      </c>
      <c r="AS49" s="24">
        <f t="shared" si="13"/>
        <v>52</v>
      </c>
      <c r="AT49" s="38"/>
      <c r="AU49" s="42">
        <f t="shared" si="27"/>
        <v>0</v>
      </c>
      <c r="AV49" s="47">
        <f t="shared" si="28"/>
        <v>0</v>
      </c>
    </row>
    <row r="50" spans="1:48" x14ac:dyDescent="0.3">
      <c r="A50">
        <v>50</v>
      </c>
      <c r="B50" s="64">
        <f t="shared" si="29"/>
        <v>3651</v>
      </c>
      <c r="C50" s="61" t="s">
        <v>11</v>
      </c>
      <c r="D50" s="15">
        <f t="shared" si="30"/>
        <v>3750</v>
      </c>
      <c r="E50" s="6">
        <f t="shared" si="31"/>
        <v>6.08E-2</v>
      </c>
      <c r="F50" s="7">
        <f t="shared" si="32"/>
        <v>228</v>
      </c>
      <c r="G50" s="34"/>
      <c r="H50" s="35">
        <f t="shared" si="0"/>
        <v>0</v>
      </c>
      <c r="I50" s="31">
        <f t="shared" si="1"/>
        <v>251</v>
      </c>
      <c r="J50" s="38"/>
      <c r="K50" s="39">
        <f t="shared" si="2"/>
        <v>0</v>
      </c>
      <c r="L50" s="63">
        <f t="shared" si="3"/>
        <v>301</v>
      </c>
      <c r="M50" s="43"/>
      <c r="N50" s="44">
        <f t="shared" si="4"/>
        <v>0</v>
      </c>
      <c r="O50" s="46">
        <f t="shared" si="14"/>
        <v>0</v>
      </c>
      <c r="P50" s="9">
        <f t="shared" si="33"/>
        <v>2.7937551355792935E-2</v>
      </c>
      <c r="Q50" s="10">
        <f t="shared" si="34"/>
        <v>102</v>
      </c>
      <c r="R50" s="38"/>
      <c r="S50" s="17">
        <f t="shared" si="15"/>
        <v>0</v>
      </c>
      <c r="T50" s="13">
        <f t="shared" si="6"/>
        <v>112</v>
      </c>
      <c r="U50" s="38"/>
      <c r="V50" s="45">
        <f t="shared" si="16"/>
        <v>0</v>
      </c>
      <c r="W50" s="14">
        <f t="shared" si="7"/>
        <v>134.4</v>
      </c>
      <c r="X50" s="38"/>
      <c r="Y50" s="45">
        <f t="shared" si="17"/>
        <v>0</v>
      </c>
      <c r="Z50" s="32">
        <f t="shared" si="18"/>
        <v>0</v>
      </c>
      <c r="AA50" s="16">
        <f t="shared" si="19"/>
        <v>1.6433853738701727E-2</v>
      </c>
      <c r="AB50" s="18">
        <f t="shared" si="8"/>
        <v>60</v>
      </c>
      <c r="AC50" s="38"/>
      <c r="AD50" s="17">
        <f t="shared" si="20"/>
        <v>0</v>
      </c>
      <c r="AE50" s="20">
        <f t="shared" si="9"/>
        <v>66</v>
      </c>
      <c r="AF50" s="38"/>
      <c r="AG50" s="37">
        <f t="shared" si="21"/>
        <v>0</v>
      </c>
      <c r="AH50" s="21">
        <f t="shared" si="10"/>
        <v>79.2</v>
      </c>
      <c r="AI50" s="41"/>
      <c r="AJ50" s="42">
        <f t="shared" si="22"/>
        <v>0</v>
      </c>
      <c r="AK50" s="47">
        <f t="shared" si="23"/>
        <v>0</v>
      </c>
      <c r="AL50" s="25">
        <f t="shared" si="24"/>
        <v>1.1503697617091208E-2</v>
      </c>
      <c r="AM50" s="22">
        <f t="shared" si="11"/>
        <v>42</v>
      </c>
      <c r="AN50" s="38"/>
      <c r="AO50" s="17">
        <f t="shared" si="25"/>
        <v>0</v>
      </c>
      <c r="AP50" s="23">
        <f t="shared" si="12"/>
        <v>46</v>
      </c>
      <c r="AQ50" s="38"/>
      <c r="AR50" s="37">
        <f t="shared" si="26"/>
        <v>0</v>
      </c>
      <c r="AS50" s="24">
        <f t="shared" si="13"/>
        <v>55</v>
      </c>
      <c r="AT50" s="38"/>
      <c r="AU50" s="42">
        <f t="shared" si="27"/>
        <v>0</v>
      </c>
      <c r="AV50" s="47">
        <f t="shared" si="28"/>
        <v>0</v>
      </c>
    </row>
    <row r="51" spans="1:48" x14ac:dyDescent="0.3">
      <c r="A51">
        <v>51</v>
      </c>
      <c r="B51" s="64">
        <f t="shared" si="29"/>
        <v>3751</v>
      </c>
      <c r="C51" s="61" t="s">
        <v>11</v>
      </c>
      <c r="D51" s="15">
        <f t="shared" si="30"/>
        <v>3850</v>
      </c>
      <c r="E51" s="6">
        <f t="shared" si="31"/>
        <v>6.2337662337662338E-2</v>
      </c>
      <c r="F51" s="7">
        <f t="shared" si="32"/>
        <v>240</v>
      </c>
      <c r="G51" s="34"/>
      <c r="H51" s="35">
        <f t="shared" si="0"/>
        <v>0</v>
      </c>
      <c r="I51" s="31">
        <f t="shared" si="1"/>
        <v>264</v>
      </c>
      <c r="J51" s="38"/>
      <c r="K51" s="39">
        <f t="shared" si="2"/>
        <v>0</v>
      </c>
      <c r="L51" s="63">
        <f t="shared" si="3"/>
        <v>312</v>
      </c>
      <c r="M51" s="43"/>
      <c r="N51" s="44">
        <f t="shared" si="4"/>
        <v>0</v>
      </c>
      <c r="O51" s="46">
        <f t="shared" si="14"/>
        <v>0</v>
      </c>
      <c r="P51" s="9">
        <f t="shared" si="33"/>
        <v>2.8792322047454012E-2</v>
      </c>
      <c r="Q51" s="10">
        <f t="shared" si="34"/>
        <v>108</v>
      </c>
      <c r="R51" s="38"/>
      <c r="S51" s="17">
        <f t="shared" si="15"/>
        <v>0</v>
      </c>
      <c r="T51" s="13">
        <f t="shared" si="6"/>
        <v>119</v>
      </c>
      <c r="U51" s="38"/>
      <c r="V51" s="45">
        <f t="shared" si="16"/>
        <v>0</v>
      </c>
      <c r="W51" s="14">
        <f t="shared" si="7"/>
        <v>142.79999999999998</v>
      </c>
      <c r="X51" s="38"/>
      <c r="Y51" s="45">
        <f t="shared" si="17"/>
        <v>0</v>
      </c>
      <c r="Z51" s="32">
        <f t="shared" si="18"/>
        <v>0</v>
      </c>
      <c r="AA51" s="16">
        <f t="shared" si="19"/>
        <v>1.7062116768861636E-2</v>
      </c>
      <c r="AB51" s="18">
        <f t="shared" si="8"/>
        <v>64</v>
      </c>
      <c r="AC51" s="38"/>
      <c r="AD51" s="17">
        <f t="shared" si="20"/>
        <v>0</v>
      </c>
      <c r="AE51" s="20">
        <f t="shared" si="9"/>
        <v>70</v>
      </c>
      <c r="AF51" s="38"/>
      <c r="AG51" s="37">
        <f t="shared" si="21"/>
        <v>0</v>
      </c>
      <c r="AH51" s="21">
        <f t="shared" si="10"/>
        <v>84</v>
      </c>
      <c r="AI51" s="41"/>
      <c r="AJ51" s="42">
        <f t="shared" si="22"/>
        <v>0</v>
      </c>
      <c r="AK51" s="47">
        <f t="shared" si="23"/>
        <v>0</v>
      </c>
      <c r="AL51" s="25">
        <f t="shared" si="24"/>
        <v>1.1996800853105838E-2</v>
      </c>
      <c r="AM51" s="22">
        <f t="shared" si="11"/>
        <v>45</v>
      </c>
      <c r="AN51" s="38"/>
      <c r="AO51" s="17">
        <f t="shared" si="25"/>
        <v>0</v>
      </c>
      <c r="AP51" s="23">
        <f t="shared" si="12"/>
        <v>50</v>
      </c>
      <c r="AQ51" s="38"/>
      <c r="AR51" s="37">
        <f t="shared" si="26"/>
        <v>0</v>
      </c>
      <c r="AS51" s="24">
        <f t="shared" si="13"/>
        <v>60</v>
      </c>
      <c r="AT51" s="38"/>
      <c r="AU51" s="42">
        <f t="shared" si="27"/>
        <v>0</v>
      </c>
      <c r="AV51" s="47">
        <f t="shared" si="28"/>
        <v>0</v>
      </c>
    </row>
    <row r="52" spans="1:48" x14ac:dyDescent="0.3">
      <c r="A52">
        <v>52</v>
      </c>
      <c r="B52" s="64">
        <f t="shared" si="29"/>
        <v>3851</v>
      </c>
      <c r="C52" s="61" t="s">
        <v>11</v>
      </c>
      <c r="D52" s="15">
        <f t="shared" si="30"/>
        <v>3950</v>
      </c>
      <c r="E52" s="6">
        <f t="shared" si="31"/>
        <v>6.3797468354430384E-2</v>
      </c>
      <c r="F52" s="7">
        <f t="shared" si="32"/>
        <v>252</v>
      </c>
      <c r="G52" s="34"/>
      <c r="H52" s="35">
        <f t="shared" si="0"/>
        <v>0</v>
      </c>
      <c r="I52" s="31">
        <f t="shared" si="1"/>
        <v>277</v>
      </c>
      <c r="J52" s="38"/>
      <c r="K52" s="39">
        <f t="shared" si="2"/>
        <v>0</v>
      </c>
      <c r="L52" s="63">
        <f t="shared" si="3"/>
        <v>312</v>
      </c>
      <c r="M52" s="43"/>
      <c r="N52" s="44">
        <f t="shared" si="4"/>
        <v>0</v>
      </c>
      <c r="O52" s="46">
        <f t="shared" si="14"/>
        <v>0</v>
      </c>
      <c r="P52" s="9">
        <f t="shared" si="33"/>
        <v>2.9602700597247469E-2</v>
      </c>
      <c r="Q52" s="10">
        <f t="shared" si="34"/>
        <v>114</v>
      </c>
      <c r="R52" s="38"/>
      <c r="S52" s="17">
        <f t="shared" si="15"/>
        <v>0</v>
      </c>
      <c r="T52" s="13">
        <f t="shared" si="6"/>
        <v>125</v>
      </c>
      <c r="U52" s="38"/>
      <c r="V52" s="45">
        <f t="shared" si="16"/>
        <v>0</v>
      </c>
      <c r="W52" s="14">
        <f t="shared" si="7"/>
        <v>150</v>
      </c>
      <c r="X52" s="38"/>
      <c r="Y52" s="45">
        <f t="shared" si="17"/>
        <v>0</v>
      </c>
      <c r="Z52" s="32">
        <f t="shared" si="18"/>
        <v>0</v>
      </c>
      <c r="AA52" s="16">
        <f t="shared" si="19"/>
        <v>1.7657751233445859E-2</v>
      </c>
      <c r="AB52" s="18">
        <f t="shared" si="8"/>
        <v>68</v>
      </c>
      <c r="AC52" s="38"/>
      <c r="AD52" s="17">
        <f t="shared" si="20"/>
        <v>0</v>
      </c>
      <c r="AE52" s="20">
        <f t="shared" si="9"/>
        <v>75</v>
      </c>
      <c r="AF52" s="38"/>
      <c r="AG52" s="37">
        <f t="shared" si="21"/>
        <v>0</v>
      </c>
      <c r="AH52" s="21">
        <f t="shared" si="10"/>
        <v>90</v>
      </c>
      <c r="AI52" s="41"/>
      <c r="AJ52" s="42">
        <f t="shared" si="22"/>
        <v>0</v>
      </c>
      <c r="AK52" s="47">
        <f t="shared" si="23"/>
        <v>0</v>
      </c>
      <c r="AL52" s="25">
        <f t="shared" si="24"/>
        <v>1.2464294988314724E-2</v>
      </c>
      <c r="AM52" s="22">
        <f t="shared" si="11"/>
        <v>48</v>
      </c>
      <c r="AN52" s="38"/>
      <c r="AO52" s="17">
        <f t="shared" si="25"/>
        <v>0</v>
      </c>
      <c r="AP52" s="23">
        <f t="shared" si="12"/>
        <v>53</v>
      </c>
      <c r="AQ52" s="38"/>
      <c r="AR52" s="37">
        <f t="shared" si="26"/>
        <v>0</v>
      </c>
      <c r="AS52" s="24">
        <f t="shared" si="13"/>
        <v>64</v>
      </c>
      <c r="AT52" s="38"/>
      <c r="AU52" s="42">
        <f t="shared" si="27"/>
        <v>0</v>
      </c>
      <c r="AV52" s="47">
        <f t="shared" si="28"/>
        <v>0</v>
      </c>
    </row>
    <row r="53" spans="1:48" x14ac:dyDescent="0.3">
      <c r="A53">
        <v>53</v>
      </c>
      <c r="B53" s="64">
        <f t="shared" si="29"/>
        <v>3951</v>
      </c>
      <c r="C53" s="61" t="s">
        <v>11</v>
      </c>
      <c r="D53" s="15">
        <f t="shared" si="30"/>
        <v>4050</v>
      </c>
      <c r="E53" s="6">
        <f t="shared" si="31"/>
        <v>6.5185185185185179E-2</v>
      </c>
      <c r="F53" s="7">
        <f t="shared" si="32"/>
        <v>264</v>
      </c>
      <c r="G53" s="34"/>
      <c r="H53" s="35">
        <f t="shared" si="0"/>
        <v>0</v>
      </c>
      <c r="I53" s="31">
        <f t="shared" si="1"/>
        <v>290</v>
      </c>
      <c r="J53" s="38"/>
      <c r="K53" s="39">
        <f t="shared" si="2"/>
        <v>0</v>
      </c>
      <c r="L53" s="63">
        <f t="shared" si="3"/>
        <v>312</v>
      </c>
      <c r="M53" s="43"/>
      <c r="N53" s="44">
        <f t="shared" si="4"/>
        <v>0</v>
      </c>
      <c r="O53" s="46">
        <f t="shared" si="14"/>
        <v>0</v>
      </c>
      <c r="P53" s="9">
        <f t="shared" si="33"/>
        <v>3.0372057706909643E-2</v>
      </c>
      <c r="Q53" s="10">
        <f t="shared" si="34"/>
        <v>120</v>
      </c>
      <c r="R53" s="38"/>
      <c r="S53" s="17">
        <f t="shared" si="15"/>
        <v>0</v>
      </c>
      <c r="T53" s="13">
        <f t="shared" si="6"/>
        <v>132</v>
      </c>
      <c r="U53" s="38"/>
      <c r="V53" s="45">
        <f t="shared" si="16"/>
        <v>0</v>
      </c>
      <c r="W53" s="14">
        <f t="shared" si="7"/>
        <v>158.4</v>
      </c>
      <c r="X53" s="38"/>
      <c r="Y53" s="45">
        <f t="shared" si="17"/>
        <v>0</v>
      </c>
      <c r="Z53" s="32">
        <f t="shared" si="18"/>
        <v>0</v>
      </c>
      <c r="AA53" s="16">
        <f t="shared" si="19"/>
        <v>1.8223234624145785E-2</v>
      </c>
      <c r="AB53" s="18">
        <f t="shared" si="8"/>
        <v>72</v>
      </c>
      <c r="AC53" s="38"/>
      <c r="AD53" s="17">
        <f t="shared" si="20"/>
        <v>0</v>
      </c>
      <c r="AE53" s="20">
        <f t="shared" si="9"/>
        <v>79</v>
      </c>
      <c r="AF53" s="38"/>
      <c r="AG53" s="37">
        <f t="shared" si="21"/>
        <v>0</v>
      </c>
      <c r="AH53" s="21">
        <f t="shared" si="10"/>
        <v>94.8</v>
      </c>
      <c r="AI53" s="41"/>
      <c r="AJ53" s="42">
        <f t="shared" si="22"/>
        <v>0</v>
      </c>
      <c r="AK53" s="47">
        <f t="shared" si="23"/>
        <v>0</v>
      </c>
      <c r="AL53" s="25">
        <f t="shared" si="24"/>
        <v>1.2908124525436599E-2</v>
      </c>
      <c r="AM53" s="22">
        <f t="shared" si="11"/>
        <v>51</v>
      </c>
      <c r="AN53" s="38"/>
      <c r="AO53" s="17">
        <f t="shared" si="25"/>
        <v>0</v>
      </c>
      <c r="AP53" s="23">
        <f t="shared" si="12"/>
        <v>56</v>
      </c>
      <c r="AQ53" s="38"/>
      <c r="AR53" s="37">
        <f t="shared" si="26"/>
        <v>0</v>
      </c>
      <c r="AS53" s="24">
        <f t="shared" si="13"/>
        <v>67</v>
      </c>
      <c r="AT53" s="38"/>
      <c r="AU53" s="42">
        <f t="shared" si="27"/>
        <v>0</v>
      </c>
      <c r="AV53" s="47">
        <f t="shared" si="28"/>
        <v>0</v>
      </c>
    </row>
    <row r="54" spans="1:48" x14ac:dyDescent="0.3">
      <c r="A54">
        <v>54</v>
      </c>
      <c r="B54" s="64">
        <f t="shared" si="29"/>
        <v>4051</v>
      </c>
      <c r="C54" s="61" t="s">
        <v>11</v>
      </c>
      <c r="D54" s="15">
        <f t="shared" si="30"/>
        <v>4150</v>
      </c>
      <c r="E54" s="6">
        <f t="shared" si="31"/>
        <v>6.6506024096385535E-2</v>
      </c>
      <c r="F54" s="7">
        <f t="shared" si="32"/>
        <v>276</v>
      </c>
      <c r="G54" s="34"/>
      <c r="H54" s="35">
        <f t="shared" si="0"/>
        <v>0</v>
      </c>
      <c r="I54" s="31">
        <f t="shared" si="1"/>
        <v>304</v>
      </c>
      <c r="J54" s="38"/>
      <c r="K54" s="39">
        <f t="shared" si="2"/>
        <v>0</v>
      </c>
      <c r="L54" s="63">
        <f t="shared" si="3"/>
        <v>312</v>
      </c>
      <c r="M54" s="43"/>
      <c r="N54" s="44">
        <f t="shared" si="4"/>
        <v>0</v>
      </c>
      <c r="O54" s="46">
        <f t="shared" si="14"/>
        <v>0</v>
      </c>
      <c r="P54" s="9">
        <f t="shared" si="33"/>
        <v>3.1103431251542829E-2</v>
      </c>
      <c r="Q54" s="10">
        <f t="shared" si="34"/>
        <v>126</v>
      </c>
      <c r="R54" s="38"/>
      <c r="S54" s="17">
        <f t="shared" si="15"/>
        <v>0</v>
      </c>
      <c r="T54" s="13">
        <f t="shared" si="6"/>
        <v>139</v>
      </c>
      <c r="U54" s="38"/>
      <c r="V54" s="45">
        <f t="shared" si="16"/>
        <v>0</v>
      </c>
      <c r="W54" s="14">
        <f t="shared" si="7"/>
        <v>166.79999999999998</v>
      </c>
      <c r="X54" s="38"/>
      <c r="Y54" s="45">
        <f t="shared" si="17"/>
        <v>0</v>
      </c>
      <c r="Z54" s="32">
        <f t="shared" si="18"/>
        <v>0</v>
      </c>
      <c r="AA54" s="16">
        <f t="shared" si="19"/>
        <v>1.8760799802517897E-2</v>
      </c>
      <c r="AB54" s="18">
        <f t="shared" si="8"/>
        <v>76</v>
      </c>
      <c r="AC54" s="38"/>
      <c r="AD54" s="17">
        <f t="shared" si="20"/>
        <v>0</v>
      </c>
      <c r="AE54" s="20">
        <f t="shared" si="9"/>
        <v>84</v>
      </c>
      <c r="AF54" s="38"/>
      <c r="AG54" s="37">
        <f t="shared" si="21"/>
        <v>0</v>
      </c>
      <c r="AH54" s="21">
        <f t="shared" si="10"/>
        <v>100.8</v>
      </c>
      <c r="AI54" s="41"/>
      <c r="AJ54" s="42">
        <f t="shared" si="22"/>
        <v>0</v>
      </c>
      <c r="AK54" s="47">
        <f t="shared" si="23"/>
        <v>0</v>
      </c>
      <c r="AL54" s="25">
        <f t="shared" si="24"/>
        <v>1.3330041964946927E-2</v>
      </c>
      <c r="AM54" s="22">
        <f t="shared" si="11"/>
        <v>54</v>
      </c>
      <c r="AN54" s="38"/>
      <c r="AO54" s="17">
        <f t="shared" si="25"/>
        <v>0</v>
      </c>
      <c r="AP54" s="23">
        <f t="shared" si="12"/>
        <v>59</v>
      </c>
      <c r="AQ54" s="38"/>
      <c r="AR54" s="37">
        <f t="shared" si="26"/>
        <v>0</v>
      </c>
      <c r="AS54" s="24">
        <f t="shared" si="13"/>
        <v>71</v>
      </c>
      <c r="AT54" s="38"/>
      <c r="AU54" s="42">
        <f t="shared" si="27"/>
        <v>0</v>
      </c>
      <c r="AV54" s="47">
        <f t="shared" si="28"/>
        <v>0</v>
      </c>
    </row>
    <row r="55" spans="1:48" x14ac:dyDescent="0.3">
      <c r="A55">
        <v>55</v>
      </c>
      <c r="B55" s="64">
        <f t="shared" si="29"/>
        <v>4151</v>
      </c>
      <c r="C55" s="61" t="s">
        <v>11</v>
      </c>
      <c r="D55" s="15">
        <f t="shared" si="30"/>
        <v>4250</v>
      </c>
      <c r="E55" s="6">
        <f t="shared" si="31"/>
        <v>6.7764705882352935E-2</v>
      </c>
      <c r="F55" s="7">
        <f t="shared" si="32"/>
        <v>288</v>
      </c>
      <c r="G55" s="34"/>
      <c r="H55" s="35">
        <f t="shared" si="0"/>
        <v>0</v>
      </c>
      <c r="I55" s="31">
        <f t="shared" si="1"/>
        <v>312</v>
      </c>
      <c r="J55" s="38"/>
      <c r="K55" s="39">
        <f t="shared" si="2"/>
        <v>0</v>
      </c>
      <c r="L55" s="63">
        <f t="shared" si="3"/>
        <v>312</v>
      </c>
      <c r="M55" s="43"/>
      <c r="N55" s="44">
        <f t="shared" si="4"/>
        <v>0</v>
      </c>
      <c r="O55" s="46">
        <f t="shared" si="14"/>
        <v>0</v>
      </c>
      <c r="P55" s="9">
        <f t="shared" si="33"/>
        <v>3.1799566369549503E-2</v>
      </c>
      <c r="Q55" s="10">
        <f t="shared" si="34"/>
        <v>132</v>
      </c>
      <c r="R55" s="38"/>
      <c r="S55" s="17">
        <f t="shared" si="15"/>
        <v>0</v>
      </c>
      <c r="T55" s="13">
        <f t="shared" si="6"/>
        <v>145</v>
      </c>
      <c r="U55" s="38"/>
      <c r="V55" s="45">
        <f t="shared" si="16"/>
        <v>0</v>
      </c>
      <c r="W55" s="14">
        <f t="shared" si="7"/>
        <v>174</v>
      </c>
      <c r="X55" s="38"/>
      <c r="Y55" s="45">
        <f t="shared" si="17"/>
        <v>0</v>
      </c>
      <c r="Z55" s="32">
        <f t="shared" si="18"/>
        <v>0</v>
      </c>
      <c r="AA55" s="16">
        <f t="shared" si="19"/>
        <v>1.9272464466393639E-2</v>
      </c>
      <c r="AB55" s="18">
        <f t="shared" si="8"/>
        <v>80</v>
      </c>
      <c r="AC55" s="38"/>
      <c r="AD55" s="17">
        <f t="shared" si="20"/>
        <v>0</v>
      </c>
      <c r="AE55" s="20">
        <f t="shared" si="9"/>
        <v>88</v>
      </c>
      <c r="AF55" s="38"/>
      <c r="AG55" s="37">
        <f t="shared" si="21"/>
        <v>0</v>
      </c>
      <c r="AH55" s="21">
        <f t="shared" si="10"/>
        <v>105.6</v>
      </c>
      <c r="AI55" s="41"/>
      <c r="AJ55" s="42">
        <f t="shared" si="22"/>
        <v>0</v>
      </c>
      <c r="AK55" s="47">
        <f t="shared" si="23"/>
        <v>0</v>
      </c>
      <c r="AL55" s="25">
        <f t="shared" si="24"/>
        <v>1.3731630932305469E-2</v>
      </c>
      <c r="AM55" s="22">
        <f t="shared" si="11"/>
        <v>57</v>
      </c>
      <c r="AN55" s="38"/>
      <c r="AO55" s="17">
        <f t="shared" si="25"/>
        <v>0</v>
      </c>
      <c r="AP55" s="23">
        <f t="shared" si="12"/>
        <v>63</v>
      </c>
      <c r="AQ55" s="38"/>
      <c r="AR55" s="37">
        <f t="shared" si="26"/>
        <v>0</v>
      </c>
      <c r="AS55" s="24">
        <f t="shared" si="13"/>
        <v>76</v>
      </c>
      <c r="AT55" s="38"/>
      <c r="AU55" s="42">
        <f t="shared" si="27"/>
        <v>0</v>
      </c>
      <c r="AV55" s="47">
        <f t="shared" si="28"/>
        <v>0</v>
      </c>
    </row>
    <row r="56" spans="1:48" x14ac:dyDescent="0.3">
      <c r="A56">
        <v>56</v>
      </c>
      <c r="B56" s="64">
        <f t="shared" si="29"/>
        <v>4251</v>
      </c>
      <c r="C56" s="61" t="s">
        <v>11</v>
      </c>
      <c r="D56" s="15">
        <f t="shared" si="30"/>
        <v>4350</v>
      </c>
      <c r="E56" s="6">
        <f t="shared" si="31"/>
        <v>6.8965517241379309E-2</v>
      </c>
      <c r="F56" s="7">
        <f t="shared" si="32"/>
        <v>300</v>
      </c>
      <c r="G56" s="34"/>
      <c r="H56" s="35">
        <f t="shared" si="0"/>
        <v>0</v>
      </c>
      <c r="I56" s="31">
        <f t="shared" si="1"/>
        <v>312</v>
      </c>
      <c r="J56" s="38"/>
      <c r="K56" s="39">
        <f t="shared" si="2"/>
        <v>0</v>
      </c>
      <c r="L56" s="63">
        <f t="shared" si="3"/>
        <v>312</v>
      </c>
      <c r="M56" s="43"/>
      <c r="N56" s="44">
        <f t="shared" si="4"/>
        <v>0</v>
      </c>
      <c r="O56" s="46">
        <f t="shared" si="14"/>
        <v>0</v>
      </c>
      <c r="P56" s="9">
        <f t="shared" si="33"/>
        <v>3.2462949894142556E-2</v>
      </c>
      <c r="Q56" s="10">
        <f t="shared" si="34"/>
        <v>138</v>
      </c>
      <c r="R56" s="38"/>
      <c r="S56" s="17">
        <f t="shared" si="15"/>
        <v>0</v>
      </c>
      <c r="T56" s="13">
        <f t="shared" si="6"/>
        <v>152</v>
      </c>
      <c r="U56" s="38"/>
      <c r="V56" s="45">
        <f t="shared" si="16"/>
        <v>0</v>
      </c>
      <c r="W56" s="14">
        <f t="shared" si="7"/>
        <v>182.4</v>
      </c>
      <c r="X56" s="38"/>
      <c r="Y56" s="45">
        <f t="shared" si="17"/>
        <v>0</v>
      </c>
      <c r="Z56" s="32">
        <f t="shared" si="18"/>
        <v>0</v>
      </c>
      <c r="AA56" s="16">
        <f t="shared" si="19"/>
        <v>1.9760056457304165E-2</v>
      </c>
      <c r="AB56" s="18">
        <f t="shared" si="8"/>
        <v>84</v>
      </c>
      <c r="AC56" s="38"/>
      <c r="AD56" s="17">
        <f t="shared" si="20"/>
        <v>0</v>
      </c>
      <c r="AE56" s="20">
        <f t="shared" si="9"/>
        <v>92</v>
      </c>
      <c r="AF56" s="38"/>
      <c r="AG56" s="37">
        <f t="shared" si="21"/>
        <v>0</v>
      </c>
      <c r="AH56" s="21">
        <f t="shared" si="10"/>
        <v>110.39999999999999</v>
      </c>
      <c r="AI56" s="41"/>
      <c r="AJ56" s="42">
        <f t="shared" si="22"/>
        <v>0</v>
      </c>
      <c r="AK56" s="47">
        <f t="shared" si="23"/>
        <v>0</v>
      </c>
      <c r="AL56" s="25">
        <f t="shared" si="24"/>
        <v>1.4114326040931546E-2</v>
      </c>
      <c r="AM56" s="22">
        <f t="shared" si="11"/>
        <v>60</v>
      </c>
      <c r="AN56" s="38"/>
      <c r="AO56" s="17">
        <f t="shared" si="25"/>
        <v>0</v>
      </c>
      <c r="AP56" s="23">
        <f t="shared" si="12"/>
        <v>66</v>
      </c>
      <c r="AQ56" s="38"/>
      <c r="AR56" s="37">
        <f t="shared" si="26"/>
        <v>0</v>
      </c>
      <c r="AS56" s="24">
        <f t="shared" si="13"/>
        <v>79</v>
      </c>
      <c r="AT56" s="38"/>
      <c r="AU56" s="42">
        <f t="shared" si="27"/>
        <v>0</v>
      </c>
      <c r="AV56" s="47">
        <f t="shared" si="28"/>
        <v>0</v>
      </c>
    </row>
    <row r="57" spans="1:48" x14ac:dyDescent="0.3">
      <c r="A57">
        <v>57</v>
      </c>
      <c r="B57" s="64">
        <f t="shared" si="29"/>
        <v>4351</v>
      </c>
      <c r="C57" s="61" t="s">
        <v>11</v>
      </c>
      <c r="D57" s="15">
        <f t="shared" si="30"/>
        <v>4450</v>
      </c>
      <c r="E57" s="6">
        <f t="shared" si="31"/>
        <v>6.741573033707865E-2</v>
      </c>
      <c r="F57" s="7">
        <f t="shared" si="32"/>
        <v>300</v>
      </c>
      <c r="G57" s="34"/>
      <c r="H57" s="35">
        <f t="shared" si="0"/>
        <v>0</v>
      </c>
      <c r="I57" s="31">
        <f t="shared" si="1"/>
        <v>312</v>
      </c>
      <c r="J57" s="38"/>
      <c r="K57" s="39">
        <f t="shared" si="2"/>
        <v>0</v>
      </c>
      <c r="L57" s="63">
        <f t="shared" si="3"/>
        <v>312</v>
      </c>
      <c r="M57" s="43"/>
      <c r="N57" s="44">
        <f t="shared" si="4"/>
        <v>0</v>
      </c>
      <c r="O57" s="46">
        <f t="shared" si="14"/>
        <v>0</v>
      </c>
      <c r="P57" s="9">
        <f t="shared" si="33"/>
        <v>3.3095840036773155E-2</v>
      </c>
      <c r="Q57" s="10">
        <f t="shared" si="34"/>
        <v>144</v>
      </c>
      <c r="R57" s="38"/>
      <c r="S57" s="17">
        <f t="shared" si="15"/>
        <v>0</v>
      </c>
      <c r="T57" s="13">
        <f t="shared" si="6"/>
        <v>158</v>
      </c>
      <c r="U57" s="38"/>
      <c r="V57" s="45">
        <f t="shared" si="16"/>
        <v>0</v>
      </c>
      <c r="W57" s="14">
        <f t="shared" si="7"/>
        <v>189.6</v>
      </c>
      <c r="X57" s="38"/>
      <c r="Y57" s="45">
        <f t="shared" si="17"/>
        <v>0</v>
      </c>
      <c r="Z57" s="32">
        <f t="shared" si="18"/>
        <v>0</v>
      </c>
      <c r="AA57" s="16">
        <f t="shared" si="19"/>
        <v>2.022523557802804E-2</v>
      </c>
      <c r="AB57" s="18">
        <f t="shared" si="8"/>
        <v>88</v>
      </c>
      <c r="AC57" s="38"/>
      <c r="AD57" s="17">
        <f t="shared" si="20"/>
        <v>0</v>
      </c>
      <c r="AE57" s="20">
        <f t="shared" si="9"/>
        <v>97</v>
      </c>
      <c r="AF57" s="38"/>
      <c r="AG57" s="37">
        <f t="shared" si="21"/>
        <v>0</v>
      </c>
      <c r="AH57" s="21">
        <f t="shared" si="10"/>
        <v>116.39999999999999</v>
      </c>
      <c r="AI57" s="41"/>
      <c r="AJ57" s="42">
        <f t="shared" si="22"/>
        <v>0</v>
      </c>
      <c r="AK57" s="47">
        <f t="shared" si="23"/>
        <v>0</v>
      </c>
      <c r="AL57" s="25">
        <f t="shared" si="24"/>
        <v>1.4479430016088255E-2</v>
      </c>
      <c r="AM57" s="22">
        <f t="shared" si="11"/>
        <v>63</v>
      </c>
      <c r="AN57" s="38"/>
      <c r="AO57" s="17">
        <f t="shared" si="25"/>
        <v>0</v>
      </c>
      <c r="AP57" s="23">
        <f t="shared" si="12"/>
        <v>69</v>
      </c>
      <c r="AQ57" s="38"/>
      <c r="AR57" s="37">
        <f t="shared" si="26"/>
        <v>0</v>
      </c>
      <c r="AS57" s="24">
        <f t="shared" si="13"/>
        <v>83</v>
      </c>
      <c r="AT57" s="38"/>
      <c r="AU57" s="42">
        <f t="shared" si="27"/>
        <v>0</v>
      </c>
      <c r="AV57" s="47">
        <f t="shared" si="28"/>
        <v>0</v>
      </c>
    </row>
    <row r="58" spans="1:48" x14ac:dyDescent="0.3">
      <c r="A58">
        <v>58</v>
      </c>
      <c r="B58" s="64">
        <f t="shared" si="29"/>
        <v>4451</v>
      </c>
      <c r="C58" s="61" t="s">
        <v>11</v>
      </c>
      <c r="D58" s="15">
        <f t="shared" si="30"/>
        <v>4550</v>
      </c>
      <c r="E58" s="6">
        <f t="shared" si="31"/>
        <v>6.5934065934065936E-2</v>
      </c>
      <c r="F58" s="7">
        <f t="shared" si="32"/>
        <v>300</v>
      </c>
      <c r="G58" s="34"/>
      <c r="H58" s="35">
        <f t="shared" si="0"/>
        <v>0</v>
      </c>
      <c r="I58" s="31">
        <f t="shared" si="1"/>
        <v>312</v>
      </c>
      <c r="J58" s="38"/>
      <c r="K58" s="39">
        <f t="shared" si="2"/>
        <v>0</v>
      </c>
      <c r="L58" s="63">
        <f t="shared" si="3"/>
        <v>312</v>
      </c>
      <c r="M58" s="43"/>
      <c r="N58" s="44">
        <f t="shared" si="4"/>
        <v>0</v>
      </c>
      <c r="O58" s="46">
        <f t="shared" si="14"/>
        <v>0</v>
      </c>
      <c r="P58" s="9">
        <f t="shared" si="33"/>
        <v>3.3700292069197932E-2</v>
      </c>
      <c r="Q58" s="10">
        <f t="shared" si="34"/>
        <v>150</v>
      </c>
      <c r="R58" s="38"/>
      <c r="S58" s="17">
        <f t="shared" si="15"/>
        <v>0</v>
      </c>
      <c r="T58" s="13">
        <f t="shared" si="6"/>
        <v>165</v>
      </c>
      <c r="U58" s="38"/>
      <c r="V58" s="45">
        <f t="shared" si="16"/>
        <v>0</v>
      </c>
      <c r="W58" s="14">
        <f t="shared" si="7"/>
        <v>198</v>
      </c>
      <c r="X58" s="38"/>
      <c r="Y58" s="45">
        <f t="shared" si="17"/>
        <v>0</v>
      </c>
      <c r="Z58" s="32">
        <f t="shared" si="18"/>
        <v>0</v>
      </c>
      <c r="AA58" s="16">
        <f t="shared" si="19"/>
        <v>2.0669512469108066E-2</v>
      </c>
      <c r="AB58" s="18">
        <f t="shared" si="8"/>
        <v>92</v>
      </c>
      <c r="AC58" s="38"/>
      <c r="AD58" s="17">
        <f t="shared" si="20"/>
        <v>0</v>
      </c>
      <c r="AE58" s="20">
        <f t="shared" si="9"/>
        <v>101</v>
      </c>
      <c r="AF58" s="38"/>
      <c r="AG58" s="37">
        <f t="shared" si="21"/>
        <v>0</v>
      </c>
      <c r="AH58" s="21">
        <f t="shared" si="10"/>
        <v>121.19999999999999</v>
      </c>
      <c r="AI58" s="41"/>
      <c r="AJ58" s="42">
        <f t="shared" si="22"/>
        <v>0</v>
      </c>
      <c r="AK58" s="47">
        <f t="shared" si="23"/>
        <v>0</v>
      </c>
      <c r="AL58" s="25">
        <f t="shared" si="24"/>
        <v>1.482812851044709E-2</v>
      </c>
      <c r="AM58" s="22">
        <f t="shared" si="11"/>
        <v>66</v>
      </c>
      <c r="AN58" s="38"/>
      <c r="AO58" s="17">
        <f t="shared" si="25"/>
        <v>0</v>
      </c>
      <c r="AP58" s="23">
        <f t="shared" si="12"/>
        <v>73</v>
      </c>
      <c r="AQ58" s="38"/>
      <c r="AR58" s="37">
        <f t="shared" si="26"/>
        <v>0</v>
      </c>
      <c r="AS58" s="24">
        <f t="shared" si="13"/>
        <v>88</v>
      </c>
      <c r="AT58" s="38"/>
      <c r="AU58" s="42">
        <f t="shared" si="27"/>
        <v>0</v>
      </c>
      <c r="AV58" s="47">
        <f t="shared" si="28"/>
        <v>0</v>
      </c>
    </row>
    <row r="59" spans="1:48" x14ac:dyDescent="0.3">
      <c r="A59">
        <v>59</v>
      </c>
      <c r="B59" s="64">
        <f t="shared" si="29"/>
        <v>4551</v>
      </c>
      <c r="C59" s="61" t="s">
        <v>11</v>
      </c>
      <c r="D59" s="15">
        <f t="shared" si="30"/>
        <v>4650</v>
      </c>
      <c r="E59" s="6">
        <f t="shared" si="31"/>
        <v>6.4516129032258063E-2</v>
      </c>
      <c r="F59" s="7">
        <f t="shared" si="32"/>
        <v>300</v>
      </c>
      <c r="G59" s="34"/>
      <c r="H59" s="35">
        <f t="shared" si="0"/>
        <v>0</v>
      </c>
      <c r="I59" s="31">
        <f t="shared" si="1"/>
        <v>312</v>
      </c>
      <c r="J59" s="38"/>
      <c r="K59" s="39">
        <f t="shared" si="2"/>
        <v>0</v>
      </c>
      <c r="L59" s="63">
        <f t="shared" si="3"/>
        <v>312</v>
      </c>
      <c r="M59" s="43"/>
      <c r="N59" s="44">
        <f t="shared" si="4"/>
        <v>0</v>
      </c>
      <c r="O59" s="46">
        <f t="shared" si="14"/>
        <v>0</v>
      </c>
      <c r="P59" s="9">
        <f t="shared" si="33"/>
        <v>3.4278180619644036E-2</v>
      </c>
      <c r="Q59" s="10">
        <f t="shared" si="34"/>
        <v>156</v>
      </c>
      <c r="R59" s="38"/>
      <c r="S59" s="17">
        <f t="shared" si="15"/>
        <v>0</v>
      </c>
      <c r="T59" s="13">
        <f t="shared" si="6"/>
        <v>172</v>
      </c>
      <c r="U59" s="38"/>
      <c r="V59" s="45">
        <f t="shared" si="16"/>
        <v>0</v>
      </c>
      <c r="W59" s="14">
        <f t="shared" si="7"/>
        <v>206.4</v>
      </c>
      <c r="X59" s="38"/>
      <c r="Y59" s="45">
        <f t="shared" si="17"/>
        <v>0</v>
      </c>
      <c r="Z59" s="32">
        <f t="shared" si="18"/>
        <v>0</v>
      </c>
      <c r="AA59" s="16">
        <f t="shared" si="19"/>
        <v>2.1094264996704019E-2</v>
      </c>
      <c r="AB59" s="18">
        <f t="shared" si="8"/>
        <v>96</v>
      </c>
      <c r="AC59" s="38"/>
      <c r="AD59" s="17">
        <f t="shared" si="20"/>
        <v>0</v>
      </c>
      <c r="AE59" s="20">
        <f t="shared" si="9"/>
        <v>106</v>
      </c>
      <c r="AF59" s="38"/>
      <c r="AG59" s="37">
        <f t="shared" si="21"/>
        <v>0</v>
      </c>
      <c r="AH59" s="21">
        <f t="shared" si="10"/>
        <v>127.19999999999999</v>
      </c>
      <c r="AI59" s="41"/>
      <c r="AJ59" s="42">
        <f t="shared" si="22"/>
        <v>0</v>
      </c>
      <c r="AK59" s="47">
        <f t="shared" si="23"/>
        <v>0</v>
      </c>
      <c r="AL59" s="25">
        <f t="shared" si="24"/>
        <v>1.5161502966381015E-2</v>
      </c>
      <c r="AM59" s="22">
        <f t="shared" si="11"/>
        <v>69</v>
      </c>
      <c r="AN59" s="38"/>
      <c r="AO59" s="17">
        <f t="shared" si="25"/>
        <v>0</v>
      </c>
      <c r="AP59" s="23">
        <f t="shared" si="12"/>
        <v>76</v>
      </c>
      <c r="AQ59" s="38"/>
      <c r="AR59" s="37">
        <f t="shared" si="26"/>
        <v>0</v>
      </c>
      <c r="AS59" s="24">
        <f t="shared" si="13"/>
        <v>91</v>
      </c>
      <c r="AT59" s="38"/>
      <c r="AU59" s="42">
        <f t="shared" si="27"/>
        <v>0</v>
      </c>
      <c r="AV59" s="47">
        <f t="shared" si="28"/>
        <v>0</v>
      </c>
    </row>
    <row r="60" spans="1:48" x14ac:dyDescent="0.3">
      <c r="A60">
        <v>60</v>
      </c>
      <c r="B60" s="64">
        <f t="shared" si="29"/>
        <v>4651</v>
      </c>
      <c r="C60" s="61" t="s">
        <v>11</v>
      </c>
      <c r="D60" s="15">
        <f t="shared" si="30"/>
        <v>4750</v>
      </c>
      <c r="E60" s="6">
        <f t="shared" si="31"/>
        <v>6.3157894736842107E-2</v>
      </c>
      <c r="F60" s="7">
        <f t="shared" si="32"/>
        <v>300</v>
      </c>
      <c r="G60" s="34"/>
      <c r="H60" s="35">
        <f t="shared" si="0"/>
        <v>0</v>
      </c>
      <c r="I60" s="31">
        <f t="shared" si="1"/>
        <v>312</v>
      </c>
      <c r="J60" s="38"/>
      <c r="K60" s="39">
        <f t="shared" si="2"/>
        <v>0</v>
      </c>
      <c r="L60" s="63">
        <f t="shared" si="3"/>
        <v>312</v>
      </c>
      <c r="M60" s="43"/>
      <c r="N60" s="44">
        <f t="shared" si="4"/>
        <v>0</v>
      </c>
      <c r="O60" s="46">
        <f t="shared" si="14"/>
        <v>0</v>
      </c>
      <c r="P60" s="9">
        <f t="shared" si="33"/>
        <v>3.4831219092668245E-2</v>
      </c>
      <c r="Q60" s="10">
        <f t="shared" si="34"/>
        <v>162</v>
      </c>
      <c r="R60" s="38"/>
      <c r="S60" s="17">
        <f t="shared" si="15"/>
        <v>0</v>
      </c>
      <c r="T60" s="13">
        <f t="shared" si="6"/>
        <v>178</v>
      </c>
      <c r="U60" s="38"/>
      <c r="V60" s="45">
        <f t="shared" si="16"/>
        <v>0</v>
      </c>
      <c r="W60" s="14">
        <f t="shared" si="7"/>
        <v>213.6</v>
      </c>
      <c r="X60" s="38"/>
      <c r="Y60" s="45">
        <f t="shared" si="17"/>
        <v>0</v>
      </c>
      <c r="Z60" s="32">
        <f t="shared" si="18"/>
        <v>0</v>
      </c>
      <c r="AA60" s="16">
        <f t="shared" si="19"/>
        <v>2.1500752526338422E-2</v>
      </c>
      <c r="AB60" s="18">
        <f t="shared" si="8"/>
        <v>100</v>
      </c>
      <c r="AC60" s="38"/>
      <c r="AD60" s="17">
        <f t="shared" si="20"/>
        <v>0</v>
      </c>
      <c r="AE60" s="20">
        <f t="shared" si="9"/>
        <v>110</v>
      </c>
      <c r="AF60" s="38"/>
      <c r="AG60" s="37">
        <f t="shared" si="21"/>
        <v>0</v>
      </c>
      <c r="AH60" s="21">
        <f t="shared" si="10"/>
        <v>132</v>
      </c>
      <c r="AI60" s="41"/>
      <c r="AJ60" s="42">
        <f t="shared" si="22"/>
        <v>0</v>
      </c>
      <c r="AK60" s="47">
        <f t="shared" si="23"/>
        <v>0</v>
      </c>
      <c r="AL60" s="25">
        <f t="shared" si="24"/>
        <v>1.5480541818963663E-2</v>
      </c>
      <c r="AM60" s="22">
        <f t="shared" si="11"/>
        <v>72</v>
      </c>
      <c r="AN60" s="38"/>
      <c r="AO60" s="17">
        <f t="shared" si="25"/>
        <v>0</v>
      </c>
      <c r="AP60" s="23">
        <f t="shared" si="12"/>
        <v>79</v>
      </c>
      <c r="AQ60" s="38"/>
      <c r="AR60" s="37">
        <f t="shared" si="26"/>
        <v>0</v>
      </c>
      <c r="AS60" s="24">
        <f t="shared" si="13"/>
        <v>95</v>
      </c>
      <c r="AT60" s="38"/>
      <c r="AU60" s="42">
        <f t="shared" si="27"/>
        <v>0</v>
      </c>
      <c r="AV60" s="47">
        <f t="shared" si="28"/>
        <v>0</v>
      </c>
    </row>
    <row r="61" spans="1:48" x14ac:dyDescent="0.3">
      <c r="A61">
        <v>61</v>
      </c>
      <c r="B61" s="64">
        <f t="shared" si="29"/>
        <v>4751</v>
      </c>
      <c r="C61" s="61" t="s">
        <v>11</v>
      </c>
      <c r="D61" s="15">
        <f t="shared" si="30"/>
        <v>4850</v>
      </c>
      <c r="E61" s="6">
        <f t="shared" si="31"/>
        <v>6.1855670103092786E-2</v>
      </c>
      <c r="F61" s="7">
        <f t="shared" si="32"/>
        <v>300</v>
      </c>
      <c r="G61" s="34"/>
      <c r="H61" s="35">
        <f t="shared" si="0"/>
        <v>0</v>
      </c>
      <c r="I61" s="31">
        <f t="shared" si="1"/>
        <v>312</v>
      </c>
      <c r="J61" s="38"/>
      <c r="K61" s="39">
        <f t="shared" si="2"/>
        <v>0</v>
      </c>
      <c r="L61" s="63">
        <f t="shared" si="3"/>
        <v>312</v>
      </c>
      <c r="M61" s="43"/>
      <c r="N61" s="44">
        <f t="shared" si="4"/>
        <v>0</v>
      </c>
      <c r="O61" s="46">
        <f t="shared" si="14"/>
        <v>0</v>
      </c>
      <c r="P61" s="9">
        <f t="shared" si="33"/>
        <v>3.5360976636497579E-2</v>
      </c>
      <c r="Q61" s="10">
        <f t="shared" si="34"/>
        <v>168</v>
      </c>
      <c r="R61" s="38"/>
      <c r="S61" s="17">
        <f t="shared" si="15"/>
        <v>0</v>
      </c>
      <c r="T61" s="13">
        <f t="shared" si="6"/>
        <v>185</v>
      </c>
      <c r="U61" s="38"/>
      <c r="V61" s="45">
        <f t="shared" si="16"/>
        <v>0</v>
      </c>
      <c r="W61" s="14">
        <f t="shared" si="7"/>
        <v>222</v>
      </c>
      <c r="X61" s="38"/>
      <c r="Y61" s="45">
        <f t="shared" si="17"/>
        <v>0</v>
      </c>
      <c r="Z61" s="32">
        <f t="shared" si="18"/>
        <v>0</v>
      </c>
      <c r="AA61" s="16">
        <f t="shared" si="19"/>
        <v>2.189012839402231E-2</v>
      </c>
      <c r="AB61" s="18">
        <f t="shared" si="8"/>
        <v>104</v>
      </c>
      <c r="AC61" s="38"/>
      <c r="AD61" s="17">
        <f t="shared" si="20"/>
        <v>0</v>
      </c>
      <c r="AE61" s="20">
        <f t="shared" si="9"/>
        <v>114</v>
      </c>
      <c r="AF61" s="38"/>
      <c r="AG61" s="37">
        <f t="shared" si="21"/>
        <v>0</v>
      </c>
      <c r="AH61" s="21">
        <f t="shared" si="10"/>
        <v>136.79999999999998</v>
      </c>
      <c r="AI61" s="41"/>
      <c r="AJ61" s="42">
        <f t="shared" si="22"/>
        <v>0</v>
      </c>
      <c r="AK61" s="47">
        <f t="shared" si="23"/>
        <v>0</v>
      </c>
      <c r="AL61" s="25">
        <f t="shared" si="24"/>
        <v>1.5786150284150705E-2</v>
      </c>
      <c r="AM61" s="22">
        <f t="shared" si="11"/>
        <v>75</v>
      </c>
      <c r="AN61" s="38"/>
      <c r="AO61" s="17">
        <f t="shared" si="25"/>
        <v>0</v>
      </c>
      <c r="AP61" s="23">
        <f t="shared" si="12"/>
        <v>83</v>
      </c>
      <c r="AQ61" s="38"/>
      <c r="AR61" s="37">
        <f t="shared" si="26"/>
        <v>0</v>
      </c>
      <c r="AS61" s="24">
        <f t="shared" si="13"/>
        <v>100</v>
      </c>
      <c r="AT61" s="38"/>
      <c r="AU61" s="42">
        <f t="shared" si="27"/>
        <v>0</v>
      </c>
      <c r="AV61" s="47">
        <f t="shared" si="28"/>
        <v>0</v>
      </c>
    </row>
    <row r="62" spans="1:48" x14ac:dyDescent="0.3">
      <c r="A62">
        <v>62</v>
      </c>
      <c r="B62" s="64">
        <f t="shared" si="29"/>
        <v>4851</v>
      </c>
      <c r="C62" s="61" t="s">
        <v>11</v>
      </c>
      <c r="D62" s="15">
        <f t="shared" si="30"/>
        <v>4950</v>
      </c>
      <c r="E62" s="6">
        <f t="shared" si="31"/>
        <v>6.0606060606060608E-2</v>
      </c>
      <c r="F62" s="7">
        <f t="shared" si="32"/>
        <v>300</v>
      </c>
      <c r="G62" s="34"/>
      <c r="H62" s="35">
        <f t="shared" si="0"/>
        <v>0</v>
      </c>
      <c r="I62" s="31">
        <f t="shared" si="1"/>
        <v>312</v>
      </c>
      <c r="J62" s="38"/>
      <c r="K62" s="39">
        <f t="shared" si="2"/>
        <v>0</v>
      </c>
      <c r="L62" s="63">
        <f t="shared" si="3"/>
        <v>312</v>
      </c>
      <c r="M62" s="43"/>
      <c r="N62" s="44">
        <f t="shared" si="4"/>
        <v>0</v>
      </c>
      <c r="O62" s="46">
        <f t="shared" si="14"/>
        <v>0</v>
      </c>
      <c r="P62" s="9">
        <f t="shared" si="33"/>
        <v>3.5868893011750155E-2</v>
      </c>
      <c r="Q62" s="10">
        <f t="shared" si="34"/>
        <v>174</v>
      </c>
      <c r="R62" s="38"/>
      <c r="S62" s="17">
        <f t="shared" si="15"/>
        <v>0</v>
      </c>
      <c r="T62" s="13">
        <f t="shared" si="6"/>
        <v>191</v>
      </c>
      <c r="U62" s="38"/>
      <c r="V62" s="45">
        <f t="shared" si="16"/>
        <v>0</v>
      </c>
      <c r="W62" s="14">
        <f t="shared" si="7"/>
        <v>229.2</v>
      </c>
      <c r="X62" s="38"/>
      <c r="Y62" s="45">
        <f t="shared" si="17"/>
        <v>0</v>
      </c>
      <c r="Z62" s="32">
        <f t="shared" si="18"/>
        <v>0</v>
      </c>
      <c r="AA62" s="16">
        <f t="shared" si="19"/>
        <v>2.2263450834879406E-2</v>
      </c>
      <c r="AB62" s="18">
        <f t="shared" si="8"/>
        <v>108</v>
      </c>
      <c r="AC62" s="38"/>
      <c r="AD62" s="17">
        <f t="shared" si="20"/>
        <v>0</v>
      </c>
      <c r="AE62" s="20">
        <f t="shared" si="9"/>
        <v>119</v>
      </c>
      <c r="AF62" s="38"/>
      <c r="AG62" s="37">
        <f t="shared" si="21"/>
        <v>0</v>
      </c>
      <c r="AH62" s="21">
        <f t="shared" si="10"/>
        <v>142.79999999999998</v>
      </c>
      <c r="AI62" s="41"/>
      <c r="AJ62" s="42">
        <f t="shared" si="22"/>
        <v>0</v>
      </c>
      <c r="AK62" s="47">
        <f t="shared" si="23"/>
        <v>0</v>
      </c>
      <c r="AL62" s="25">
        <f t="shared" si="24"/>
        <v>1.6079158936301793E-2</v>
      </c>
      <c r="AM62" s="22">
        <f t="shared" si="11"/>
        <v>78</v>
      </c>
      <c r="AN62" s="38"/>
      <c r="AO62" s="17">
        <f t="shared" si="25"/>
        <v>0</v>
      </c>
      <c r="AP62" s="23">
        <f t="shared" si="12"/>
        <v>86</v>
      </c>
      <c r="AQ62" s="38"/>
      <c r="AR62" s="37">
        <f t="shared" si="26"/>
        <v>0</v>
      </c>
      <c r="AS62" s="24">
        <f t="shared" si="13"/>
        <v>103</v>
      </c>
      <c r="AT62" s="38"/>
      <c r="AU62" s="42">
        <f t="shared" si="27"/>
        <v>0</v>
      </c>
      <c r="AV62" s="47">
        <f t="shared" si="28"/>
        <v>0</v>
      </c>
    </row>
    <row r="63" spans="1:48" x14ac:dyDescent="0.3">
      <c r="A63">
        <v>63</v>
      </c>
      <c r="B63" s="64">
        <f>SUM(D62+1)</f>
        <v>4951</v>
      </c>
      <c r="C63" s="61" t="s">
        <v>11</v>
      </c>
      <c r="D63" s="15">
        <f>SUM(D62+$H$12)</f>
        <v>5050</v>
      </c>
      <c r="E63" s="6">
        <f t="shared" si="31"/>
        <v>5.9405940594059403E-2</v>
      </c>
      <c r="F63" s="7">
        <f t="shared" si="32"/>
        <v>300</v>
      </c>
      <c r="G63" s="34"/>
      <c r="H63" s="35">
        <f t="shared" si="0"/>
        <v>0</v>
      </c>
      <c r="I63" s="31">
        <f t="shared" si="1"/>
        <v>312</v>
      </c>
      <c r="J63" s="38"/>
      <c r="K63" s="39">
        <f t="shared" si="2"/>
        <v>0</v>
      </c>
      <c r="L63" s="63">
        <f t="shared" si="3"/>
        <v>312</v>
      </c>
      <c r="M63" s="43"/>
      <c r="N63" s="44">
        <f t="shared" si="4"/>
        <v>0</v>
      </c>
      <c r="O63" s="46">
        <f t="shared" si="14"/>
        <v>0</v>
      </c>
      <c r="P63" s="9">
        <f t="shared" si="33"/>
        <v>3.6356291658250856E-2</v>
      </c>
      <c r="Q63" s="10">
        <f t="shared" si="34"/>
        <v>180</v>
      </c>
      <c r="R63" s="38"/>
      <c r="S63" s="17">
        <f t="shared" si="15"/>
        <v>0</v>
      </c>
      <c r="T63" s="13">
        <f t="shared" si="6"/>
        <v>198</v>
      </c>
      <c r="U63" s="38"/>
      <c r="V63" s="45">
        <f t="shared" si="16"/>
        <v>0</v>
      </c>
      <c r="W63" s="14">
        <f t="shared" si="7"/>
        <v>237.6</v>
      </c>
      <c r="X63" s="38"/>
      <c r="Y63" s="45">
        <f t="shared" si="17"/>
        <v>0</v>
      </c>
      <c r="Z63" s="32">
        <f t="shared" si="18"/>
        <v>0</v>
      </c>
      <c r="AA63" s="16">
        <f t="shared" si="19"/>
        <v>2.262169258735609E-2</v>
      </c>
      <c r="AB63" s="18">
        <f t="shared" si="8"/>
        <v>112</v>
      </c>
      <c r="AC63" s="38"/>
      <c r="AD63" s="17">
        <f t="shared" si="20"/>
        <v>0</v>
      </c>
      <c r="AE63" s="20">
        <f t="shared" si="9"/>
        <v>123</v>
      </c>
      <c r="AF63" s="38"/>
      <c r="AG63" s="37">
        <f t="shared" si="21"/>
        <v>0</v>
      </c>
      <c r="AH63" s="21">
        <f t="shared" si="10"/>
        <v>147.6</v>
      </c>
      <c r="AI63" s="41"/>
      <c r="AJ63" s="42">
        <f t="shared" si="22"/>
        <v>0</v>
      </c>
      <c r="AK63" s="47">
        <f t="shared" si="23"/>
        <v>0</v>
      </c>
      <c r="AL63" s="25">
        <f t="shared" si="24"/>
        <v>1.6360331246212886E-2</v>
      </c>
      <c r="AM63" s="22">
        <f t="shared" si="11"/>
        <v>81</v>
      </c>
      <c r="AN63" s="38"/>
      <c r="AO63" s="17">
        <f t="shared" si="25"/>
        <v>0</v>
      </c>
      <c r="AP63" s="23">
        <f t="shared" si="12"/>
        <v>89</v>
      </c>
      <c r="AQ63" s="38"/>
      <c r="AR63" s="37">
        <f t="shared" si="26"/>
        <v>0</v>
      </c>
      <c r="AS63" s="24">
        <f t="shared" si="13"/>
        <v>107</v>
      </c>
      <c r="AT63" s="38"/>
      <c r="AU63" s="42">
        <f t="shared" si="27"/>
        <v>0</v>
      </c>
      <c r="AV63" s="47">
        <f t="shared" si="28"/>
        <v>0</v>
      </c>
    </row>
    <row r="64" spans="1:48" x14ac:dyDescent="0.3">
      <c r="A64">
        <v>64</v>
      </c>
      <c r="B64" s="64">
        <f t="shared" si="29"/>
        <v>5051</v>
      </c>
      <c r="C64" s="61" t="s">
        <v>11</v>
      </c>
      <c r="D64" s="15">
        <f t="shared" si="30"/>
        <v>5150</v>
      </c>
      <c r="E64" s="6">
        <f t="shared" si="31"/>
        <v>5.8252427184466021E-2</v>
      </c>
      <c r="F64" s="7">
        <f t="shared" si="32"/>
        <v>300</v>
      </c>
      <c r="G64" s="34"/>
      <c r="H64" s="35">
        <f t="shared" si="0"/>
        <v>0</v>
      </c>
      <c r="I64" s="31">
        <f t="shared" si="1"/>
        <v>312</v>
      </c>
      <c r="J64" s="38"/>
      <c r="K64" s="39">
        <f t="shared" si="2"/>
        <v>0</v>
      </c>
      <c r="L64" s="63">
        <f t="shared" si="3"/>
        <v>312</v>
      </c>
      <c r="M64" s="43"/>
      <c r="N64" s="44">
        <f t="shared" si="4"/>
        <v>0</v>
      </c>
      <c r="O64" s="46">
        <f t="shared" si="14"/>
        <v>0</v>
      </c>
      <c r="P64" s="9">
        <f t="shared" si="33"/>
        <v>3.6824391209661453E-2</v>
      </c>
      <c r="Q64" s="10">
        <f t="shared" si="34"/>
        <v>186</v>
      </c>
      <c r="R64" s="38"/>
      <c r="S64" s="17">
        <f t="shared" si="15"/>
        <v>0</v>
      </c>
      <c r="T64" s="13">
        <f t="shared" si="6"/>
        <v>205</v>
      </c>
      <c r="U64" s="38"/>
      <c r="V64" s="45">
        <f t="shared" si="16"/>
        <v>0</v>
      </c>
      <c r="W64" s="14">
        <f t="shared" si="7"/>
        <v>246</v>
      </c>
      <c r="X64" s="38"/>
      <c r="Y64" s="45">
        <f t="shared" si="17"/>
        <v>0</v>
      </c>
      <c r="Z64" s="32">
        <f t="shared" si="18"/>
        <v>0</v>
      </c>
      <c r="AA64" s="16">
        <f t="shared" si="19"/>
        <v>2.2965749356563057E-2</v>
      </c>
      <c r="AB64" s="18">
        <f t="shared" si="8"/>
        <v>116</v>
      </c>
      <c r="AC64" s="38"/>
      <c r="AD64" s="17">
        <f t="shared" si="20"/>
        <v>0</v>
      </c>
      <c r="AE64" s="20">
        <f t="shared" si="9"/>
        <v>128</v>
      </c>
      <c r="AF64" s="38"/>
      <c r="AG64" s="37">
        <f t="shared" si="21"/>
        <v>0</v>
      </c>
      <c r="AH64" s="21">
        <f t="shared" si="10"/>
        <v>153.6</v>
      </c>
      <c r="AI64" s="41"/>
      <c r="AJ64" s="42">
        <f t="shared" si="22"/>
        <v>0</v>
      </c>
      <c r="AK64" s="47">
        <f t="shared" si="23"/>
        <v>0</v>
      </c>
      <c r="AL64" s="25">
        <f t="shared" si="24"/>
        <v>1.6630370223718077E-2</v>
      </c>
      <c r="AM64" s="22">
        <f t="shared" si="11"/>
        <v>84</v>
      </c>
      <c r="AN64" s="38"/>
      <c r="AO64" s="17">
        <f t="shared" si="25"/>
        <v>0</v>
      </c>
      <c r="AP64" s="23">
        <f t="shared" si="12"/>
        <v>92</v>
      </c>
      <c r="AQ64" s="38"/>
      <c r="AR64" s="37">
        <f t="shared" si="26"/>
        <v>0</v>
      </c>
      <c r="AS64" s="24">
        <f t="shared" si="13"/>
        <v>110</v>
      </c>
      <c r="AT64" s="38"/>
      <c r="AU64" s="42">
        <f t="shared" si="27"/>
        <v>0</v>
      </c>
      <c r="AV64" s="47">
        <f t="shared" si="28"/>
        <v>0</v>
      </c>
    </row>
    <row r="65" spans="1:48" x14ac:dyDescent="0.3">
      <c r="A65">
        <v>65</v>
      </c>
      <c r="B65" s="64">
        <f t="shared" si="29"/>
        <v>5151</v>
      </c>
      <c r="C65" s="61" t="s">
        <v>11</v>
      </c>
      <c r="D65" s="15">
        <f t="shared" si="30"/>
        <v>5250</v>
      </c>
      <c r="E65" s="6">
        <f t="shared" si="31"/>
        <v>5.7142857142857141E-2</v>
      </c>
      <c r="F65" s="7">
        <f t="shared" si="32"/>
        <v>300</v>
      </c>
      <c r="G65" s="34"/>
      <c r="H65" s="35">
        <f t="shared" si="0"/>
        <v>0</v>
      </c>
      <c r="I65" s="31">
        <f t="shared" si="1"/>
        <v>312</v>
      </c>
      <c r="J65" s="38"/>
      <c r="K65" s="39">
        <f t="shared" si="2"/>
        <v>0</v>
      </c>
      <c r="L65" s="63">
        <f t="shared" si="3"/>
        <v>312</v>
      </c>
      <c r="M65" s="43"/>
      <c r="N65" s="44">
        <f t="shared" si="4"/>
        <v>0</v>
      </c>
      <c r="O65" s="46">
        <f t="shared" si="14"/>
        <v>0</v>
      </c>
      <c r="P65" s="9">
        <f t="shared" si="33"/>
        <v>3.7274315666860805E-2</v>
      </c>
      <c r="Q65" s="10">
        <f t="shared" si="34"/>
        <v>192</v>
      </c>
      <c r="R65" s="38"/>
      <c r="S65" s="17">
        <f t="shared" si="15"/>
        <v>0</v>
      </c>
      <c r="T65" s="13">
        <f t="shared" si="6"/>
        <v>211</v>
      </c>
      <c r="U65" s="38"/>
      <c r="V65" s="45">
        <f t="shared" si="16"/>
        <v>0</v>
      </c>
      <c r="W65" s="14">
        <f t="shared" si="7"/>
        <v>253.2</v>
      </c>
      <c r="X65" s="38"/>
      <c r="Y65" s="45">
        <f t="shared" si="17"/>
        <v>0</v>
      </c>
      <c r="Z65" s="32">
        <f t="shared" si="18"/>
        <v>0</v>
      </c>
      <c r="AA65" s="16">
        <f t="shared" si="19"/>
        <v>2.3296447291788001E-2</v>
      </c>
      <c r="AB65" s="18">
        <f t="shared" si="8"/>
        <v>120</v>
      </c>
      <c r="AC65" s="38"/>
      <c r="AD65" s="17">
        <f t="shared" si="20"/>
        <v>0</v>
      </c>
      <c r="AE65" s="20">
        <f t="shared" si="9"/>
        <v>132</v>
      </c>
      <c r="AF65" s="38"/>
      <c r="AG65" s="37">
        <f t="shared" si="21"/>
        <v>0</v>
      </c>
      <c r="AH65" s="21">
        <f t="shared" si="10"/>
        <v>158.4</v>
      </c>
      <c r="AI65" s="41"/>
      <c r="AJ65" s="42">
        <f t="shared" si="22"/>
        <v>0</v>
      </c>
      <c r="AK65" s="47">
        <f t="shared" si="23"/>
        <v>0</v>
      </c>
      <c r="AL65" s="25">
        <f t="shared" si="24"/>
        <v>1.6889924286546301E-2</v>
      </c>
      <c r="AM65" s="22">
        <f t="shared" si="11"/>
        <v>87</v>
      </c>
      <c r="AN65" s="38"/>
      <c r="AO65" s="17">
        <f t="shared" si="25"/>
        <v>0</v>
      </c>
      <c r="AP65" s="23">
        <f t="shared" si="12"/>
        <v>96</v>
      </c>
      <c r="AQ65" s="38"/>
      <c r="AR65" s="37">
        <f t="shared" si="26"/>
        <v>0</v>
      </c>
      <c r="AS65" s="24">
        <f t="shared" si="13"/>
        <v>115</v>
      </c>
      <c r="AT65" s="38"/>
      <c r="AU65" s="42">
        <f t="shared" si="27"/>
        <v>0</v>
      </c>
      <c r="AV65" s="47">
        <f t="shared" si="28"/>
        <v>0</v>
      </c>
    </row>
    <row r="66" spans="1:48" x14ac:dyDescent="0.3">
      <c r="A66">
        <v>66</v>
      </c>
      <c r="B66" s="64">
        <f t="shared" si="29"/>
        <v>5251</v>
      </c>
      <c r="C66" s="61" t="s">
        <v>11</v>
      </c>
      <c r="D66" s="15">
        <f t="shared" si="30"/>
        <v>5350</v>
      </c>
      <c r="E66" s="6">
        <f t="shared" si="31"/>
        <v>5.6074766355140186E-2</v>
      </c>
      <c r="F66" s="7">
        <f t="shared" si="32"/>
        <v>300</v>
      </c>
      <c r="G66" s="34"/>
      <c r="H66" s="35">
        <f t="shared" si="0"/>
        <v>0</v>
      </c>
      <c r="I66" s="31">
        <f t="shared" si="1"/>
        <v>312</v>
      </c>
      <c r="J66" s="38"/>
      <c r="K66" s="39">
        <f t="shared" si="2"/>
        <v>0</v>
      </c>
      <c r="L66" s="63">
        <f t="shared" si="3"/>
        <v>312</v>
      </c>
      <c r="M66" s="43"/>
      <c r="N66" s="44">
        <f t="shared" si="4"/>
        <v>0</v>
      </c>
      <c r="O66" s="46">
        <f t="shared" si="14"/>
        <v>0</v>
      </c>
      <c r="P66" s="9">
        <f t="shared" si="33"/>
        <v>3.7707103408874502E-2</v>
      </c>
      <c r="Q66" s="10">
        <f t="shared" si="34"/>
        <v>198</v>
      </c>
      <c r="R66" s="38"/>
      <c r="S66" s="17">
        <f t="shared" si="15"/>
        <v>0</v>
      </c>
      <c r="T66" s="13">
        <f t="shared" si="6"/>
        <v>218</v>
      </c>
      <c r="U66" s="38"/>
      <c r="V66" s="45">
        <f t="shared" si="16"/>
        <v>0</v>
      </c>
      <c r="W66" s="14">
        <f t="shared" si="7"/>
        <v>261.59999999999997</v>
      </c>
      <c r="X66" s="38"/>
      <c r="Y66" s="45">
        <f t="shared" si="17"/>
        <v>0</v>
      </c>
      <c r="Z66" s="32">
        <f t="shared" si="18"/>
        <v>0</v>
      </c>
      <c r="AA66" s="16">
        <f t="shared" si="19"/>
        <v>2.3614549609598173E-2</v>
      </c>
      <c r="AB66" s="18">
        <f t="shared" si="8"/>
        <v>124</v>
      </c>
      <c r="AC66" s="38"/>
      <c r="AD66" s="17">
        <f t="shared" si="20"/>
        <v>0</v>
      </c>
      <c r="AE66" s="20">
        <f t="shared" si="9"/>
        <v>136</v>
      </c>
      <c r="AF66" s="38"/>
      <c r="AG66" s="37">
        <f t="shared" si="21"/>
        <v>0</v>
      </c>
      <c r="AH66" s="21">
        <f t="shared" si="10"/>
        <v>163.19999999999999</v>
      </c>
      <c r="AI66" s="41"/>
      <c r="AJ66" s="42">
        <f t="shared" si="22"/>
        <v>0</v>
      </c>
      <c r="AK66" s="47">
        <f t="shared" si="23"/>
        <v>0</v>
      </c>
      <c r="AL66" s="25">
        <f t="shared" si="24"/>
        <v>1.7139592458579319E-2</v>
      </c>
      <c r="AM66" s="22">
        <f t="shared" si="11"/>
        <v>90</v>
      </c>
      <c r="AN66" s="38"/>
      <c r="AO66" s="17">
        <f t="shared" si="25"/>
        <v>0</v>
      </c>
      <c r="AP66" s="23">
        <f t="shared" si="12"/>
        <v>99</v>
      </c>
      <c r="AQ66" s="38"/>
      <c r="AR66" s="37">
        <f t="shared" si="26"/>
        <v>0</v>
      </c>
      <c r="AS66" s="24">
        <f t="shared" si="13"/>
        <v>119</v>
      </c>
      <c r="AT66" s="38"/>
      <c r="AU66" s="42">
        <f t="shared" si="27"/>
        <v>0</v>
      </c>
      <c r="AV66" s="47">
        <f t="shared" si="28"/>
        <v>0</v>
      </c>
    </row>
    <row r="67" spans="1:48" x14ac:dyDescent="0.3">
      <c r="A67">
        <v>67</v>
      </c>
      <c r="B67" s="64">
        <f t="shared" si="29"/>
        <v>5351</v>
      </c>
      <c r="C67" s="61" t="s">
        <v>11</v>
      </c>
      <c r="D67" s="15">
        <f t="shared" si="30"/>
        <v>5450</v>
      </c>
      <c r="E67" s="6">
        <f t="shared" si="31"/>
        <v>5.5045871559633031E-2</v>
      </c>
      <c r="F67" s="7">
        <f t="shared" si="32"/>
        <v>300</v>
      </c>
      <c r="G67" s="34"/>
      <c r="H67" s="35">
        <f t="shared" si="0"/>
        <v>0</v>
      </c>
      <c r="I67" s="31">
        <f t="shared" si="1"/>
        <v>312</v>
      </c>
      <c r="J67" s="38"/>
      <c r="K67" s="39">
        <f t="shared" si="2"/>
        <v>0</v>
      </c>
      <c r="L67" s="63">
        <f t="shared" si="3"/>
        <v>312</v>
      </c>
      <c r="M67" s="43"/>
      <c r="N67" s="44">
        <f t="shared" si="4"/>
        <v>0</v>
      </c>
      <c r="O67" s="46">
        <f t="shared" si="14"/>
        <v>0</v>
      </c>
      <c r="P67" s="9">
        <f t="shared" si="33"/>
        <v>3.8123715193421788E-2</v>
      </c>
      <c r="Q67" s="10">
        <f t="shared" si="34"/>
        <v>204</v>
      </c>
      <c r="R67" s="38"/>
      <c r="S67" s="17">
        <f t="shared" si="15"/>
        <v>0</v>
      </c>
      <c r="T67" s="13">
        <f t="shared" si="6"/>
        <v>224</v>
      </c>
      <c r="U67" s="38"/>
      <c r="V67" s="45">
        <f t="shared" si="16"/>
        <v>0</v>
      </c>
      <c r="W67" s="14">
        <f t="shared" si="7"/>
        <v>268.8</v>
      </c>
      <c r="X67" s="38"/>
      <c r="Y67" s="45">
        <f t="shared" si="17"/>
        <v>0</v>
      </c>
      <c r="Z67" s="32">
        <f t="shared" si="18"/>
        <v>0</v>
      </c>
      <c r="AA67" s="16">
        <f t="shared" si="19"/>
        <v>2.3920762474303869E-2</v>
      </c>
      <c r="AB67" s="18">
        <f t="shared" si="8"/>
        <v>128</v>
      </c>
      <c r="AC67" s="38"/>
      <c r="AD67" s="17">
        <f t="shared" si="20"/>
        <v>0</v>
      </c>
      <c r="AE67" s="20">
        <f t="shared" si="9"/>
        <v>141</v>
      </c>
      <c r="AF67" s="38"/>
      <c r="AG67" s="37">
        <f t="shared" si="21"/>
        <v>0</v>
      </c>
      <c r="AH67" s="21">
        <f t="shared" si="10"/>
        <v>169.2</v>
      </c>
      <c r="AI67" s="41"/>
      <c r="AJ67" s="42">
        <f t="shared" si="22"/>
        <v>0</v>
      </c>
      <c r="AK67" s="47">
        <f t="shared" si="23"/>
        <v>0</v>
      </c>
      <c r="AL67" s="25">
        <f t="shared" si="24"/>
        <v>1.7379928985236406E-2</v>
      </c>
      <c r="AM67" s="22">
        <f t="shared" si="11"/>
        <v>93</v>
      </c>
      <c r="AN67" s="38"/>
      <c r="AO67" s="17">
        <f t="shared" si="25"/>
        <v>0</v>
      </c>
      <c r="AP67" s="23">
        <f t="shared" si="12"/>
        <v>102</v>
      </c>
      <c r="AQ67" s="38"/>
      <c r="AR67" s="37">
        <f t="shared" si="26"/>
        <v>0</v>
      </c>
      <c r="AS67" s="24">
        <f t="shared" si="13"/>
        <v>122</v>
      </c>
      <c r="AT67" s="38"/>
      <c r="AU67" s="42">
        <f t="shared" si="27"/>
        <v>0</v>
      </c>
      <c r="AV67" s="47">
        <f t="shared" si="28"/>
        <v>0</v>
      </c>
    </row>
    <row r="68" spans="1:48" x14ac:dyDescent="0.3">
      <c r="A68">
        <v>68</v>
      </c>
      <c r="B68" s="64">
        <f t="shared" si="29"/>
        <v>5451</v>
      </c>
      <c r="C68" s="61" t="s">
        <v>11</v>
      </c>
      <c r="D68" s="15">
        <f t="shared" si="30"/>
        <v>5550</v>
      </c>
      <c r="E68" s="6">
        <f t="shared" si="31"/>
        <v>5.4054054054054057E-2</v>
      </c>
      <c r="F68" s="7">
        <f t="shared" si="32"/>
        <v>300</v>
      </c>
      <c r="G68" s="34"/>
      <c r="H68" s="35">
        <f t="shared" si="0"/>
        <v>0</v>
      </c>
      <c r="I68" s="31">
        <f t="shared" si="1"/>
        <v>312</v>
      </c>
      <c r="J68" s="38"/>
      <c r="K68" s="39">
        <f t="shared" si="2"/>
        <v>0</v>
      </c>
      <c r="L68" s="63">
        <f t="shared" si="3"/>
        <v>312</v>
      </c>
      <c r="M68" s="43"/>
      <c r="N68" s="44">
        <f t="shared" si="4"/>
        <v>0</v>
      </c>
      <c r="O68" s="46">
        <f t="shared" si="14"/>
        <v>0</v>
      </c>
      <c r="P68" s="9">
        <f t="shared" si="33"/>
        <v>3.8525041276829937E-2</v>
      </c>
      <c r="Q68" s="10">
        <f t="shared" si="34"/>
        <v>210</v>
      </c>
      <c r="R68" s="38"/>
      <c r="S68" s="17">
        <f t="shared" si="15"/>
        <v>0</v>
      </c>
      <c r="T68" s="13">
        <f t="shared" si="6"/>
        <v>231</v>
      </c>
      <c r="U68" s="38"/>
      <c r="V68" s="45">
        <f t="shared" si="16"/>
        <v>0</v>
      </c>
      <c r="W68" s="14">
        <f t="shared" si="7"/>
        <v>277.2</v>
      </c>
      <c r="X68" s="38"/>
      <c r="Y68" s="45">
        <f t="shared" si="17"/>
        <v>0</v>
      </c>
      <c r="Z68" s="32">
        <f t="shared" si="18"/>
        <v>0</v>
      </c>
      <c r="AA68" s="16">
        <f t="shared" si="19"/>
        <v>2.4215740231150248E-2</v>
      </c>
      <c r="AB68" s="18">
        <f t="shared" si="8"/>
        <v>132</v>
      </c>
      <c r="AC68" s="38"/>
      <c r="AD68" s="17">
        <f t="shared" si="20"/>
        <v>0</v>
      </c>
      <c r="AE68" s="20">
        <f t="shared" si="9"/>
        <v>145</v>
      </c>
      <c r="AF68" s="38"/>
      <c r="AG68" s="37">
        <f t="shared" si="21"/>
        <v>0</v>
      </c>
      <c r="AH68" s="21">
        <f t="shared" si="10"/>
        <v>174</v>
      </c>
      <c r="AI68" s="41"/>
      <c r="AJ68" s="42">
        <f t="shared" si="22"/>
        <v>0</v>
      </c>
      <c r="AK68" s="47">
        <f t="shared" si="23"/>
        <v>0</v>
      </c>
      <c r="AL68" s="25">
        <f t="shared" si="24"/>
        <v>1.7611447440836543E-2</v>
      </c>
      <c r="AM68" s="22">
        <f t="shared" si="11"/>
        <v>96</v>
      </c>
      <c r="AN68" s="38"/>
      <c r="AO68" s="17">
        <f t="shared" si="25"/>
        <v>0</v>
      </c>
      <c r="AP68" s="23">
        <f t="shared" si="12"/>
        <v>106</v>
      </c>
      <c r="AQ68" s="38"/>
      <c r="AR68" s="37">
        <f t="shared" si="26"/>
        <v>0</v>
      </c>
      <c r="AS68" s="24">
        <f t="shared" si="13"/>
        <v>127</v>
      </c>
      <c r="AT68" s="38"/>
      <c r="AU68" s="42">
        <f t="shared" si="27"/>
        <v>0</v>
      </c>
      <c r="AV68" s="47">
        <f t="shared" si="28"/>
        <v>0</v>
      </c>
    </row>
    <row r="69" spans="1:48" x14ac:dyDescent="0.3">
      <c r="A69">
        <v>69</v>
      </c>
      <c r="B69" s="64">
        <f t="shared" si="29"/>
        <v>5551</v>
      </c>
      <c r="C69" s="61" t="s">
        <v>11</v>
      </c>
      <c r="D69" s="15">
        <f t="shared" si="30"/>
        <v>5650</v>
      </c>
      <c r="E69" s="6">
        <f t="shared" si="31"/>
        <v>5.3097345132743362E-2</v>
      </c>
      <c r="F69" s="7">
        <f t="shared" si="32"/>
        <v>300</v>
      </c>
      <c r="G69" s="34"/>
      <c r="H69" s="35">
        <f t="shared" si="0"/>
        <v>0</v>
      </c>
      <c r="I69" s="31">
        <f t="shared" si="1"/>
        <v>312</v>
      </c>
      <c r="J69" s="38"/>
      <c r="K69" s="39">
        <f t="shared" si="2"/>
        <v>0</v>
      </c>
      <c r="L69" s="63">
        <f t="shared" si="3"/>
        <v>312</v>
      </c>
      <c r="M69" s="43"/>
      <c r="N69" s="44">
        <f t="shared" si="4"/>
        <v>0</v>
      </c>
      <c r="O69" s="46">
        <f t="shared" si="14"/>
        <v>0</v>
      </c>
      <c r="P69" s="9">
        <f t="shared" si="33"/>
        <v>3.8911907764366781E-2</v>
      </c>
      <c r="Q69" s="10">
        <f t="shared" si="34"/>
        <v>216</v>
      </c>
      <c r="R69" s="38"/>
      <c r="S69" s="17">
        <f t="shared" si="15"/>
        <v>0</v>
      </c>
      <c r="T69" s="13">
        <f t="shared" si="6"/>
        <v>238</v>
      </c>
      <c r="U69" s="38"/>
      <c r="V69" s="45">
        <f t="shared" si="16"/>
        <v>0</v>
      </c>
      <c r="W69" s="14">
        <f t="shared" si="7"/>
        <v>285.59999999999997</v>
      </c>
      <c r="X69" s="38"/>
      <c r="Y69" s="45">
        <f t="shared" si="17"/>
        <v>0</v>
      </c>
      <c r="Z69" s="32">
        <f t="shared" si="18"/>
        <v>0</v>
      </c>
      <c r="AA69" s="16">
        <f t="shared" si="19"/>
        <v>2.4500090073860566E-2</v>
      </c>
      <c r="AB69" s="18">
        <f t="shared" si="8"/>
        <v>136</v>
      </c>
      <c r="AC69" s="38"/>
      <c r="AD69" s="17">
        <f t="shared" si="20"/>
        <v>0</v>
      </c>
      <c r="AE69" s="20">
        <f t="shared" si="9"/>
        <v>150</v>
      </c>
      <c r="AF69" s="38"/>
      <c r="AG69" s="37">
        <f t="shared" si="21"/>
        <v>0</v>
      </c>
      <c r="AH69" s="21">
        <f t="shared" si="10"/>
        <v>180</v>
      </c>
      <c r="AI69" s="41"/>
      <c r="AJ69" s="42">
        <f t="shared" si="22"/>
        <v>0</v>
      </c>
      <c r="AK69" s="47">
        <f t="shared" si="23"/>
        <v>0</v>
      </c>
      <c r="AL69" s="25">
        <f t="shared" si="24"/>
        <v>1.7834624392001442E-2</v>
      </c>
      <c r="AM69" s="22">
        <f t="shared" si="11"/>
        <v>99</v>
      </c>
      <c r="AN69" s="38"/>
      <c r="AO69" s="17">
        <f t="shared" si="25"/>
        <v>0</v>
      </c>
      <c r="AP69" s="23">
        <f t="shared" si="12"/>
        <v>109</v>
      </c>
      <c r="AQ69" s="38"/>
      <c r="AR69" s="37">
        <f t="shared" si="26"/>
        <v>0</v>
      </c>
      <c r="AS69" s="24">
        <f t="shared" si="13"/>
        <v>131</v>
      </c>
      <c r="AT69" s="38"/>
      <c r="AU69" s="42">
        <f t="shared" si="27"/>
        <v>0</v>
      </c>
      <c r="AV69" s="47">
        <f t="shared" si="28"/>
        <v>0</v>
      </c>
    </row>
    <row r="70" spans="1:48" x14ac:dyDescent="0.3">
      <c r="A70">
        <v>70</v>
      </c>
      <c r="B70" s="64">
        <f t="shared" si="29"/>
        <v>5651</v>
      </c>
      <c r="C70" s="61" t="s">
        <v>11</v>
      </c>
      <c r="D70" s="15">
        <f t="shared" si="30"/>
        <v>5750</v>
      </c>
      <c r="E70" s="6">
        <f t="shared" si="31"/>
        <v>5.2173913043478258E-2</v>
      </c>
      <c r="F70" s="7">
        <f t="shared" si="32"/>
        <v>300</v>
      </c>
      <c r="G70" s="34"/>
      <c r="H70" s="35">
        <f t="shared" si="0"/>
        <v>0</v>
      </c>
      <c r="I70" s="31">
        <f t="shared" si="1"/>
        <v>312</v>
      </c>
      <c r="J70" s="38"/>
      <c r="K70" s="39">
        <f t="shared" si="2"/>
        <v>0</v>
      </c>
      <c r="L70" s="63">
        <f t="shared" si="3"/>
        <v>312</v>
      </c>
      <c r="M70" s="43"/>
      <c r="N70" s="44">
        <f t="shared" si="4"/>
        <v>0</v>
      </c>
      <c r="O70" s="46">
        <f t="shared" si="14"/>
        <v>0</v>
      </c>
      <c r="P70" s="9">
        <f t="shared" si="33"/>
        <v>3.9285082286321008E-2</v>
      </c>
      <c r="Q70" s="10">
        <f t="shared" si="34"/>
        <v>222</v>
      </c>
      <c r="R70" s="38"/>
      <c r="S70" s="17">
        <f t="shared" si="15"/>
        <v>0</v>
      </c>
      <c r="T70" s="13">
        <f t="shared" si="6"/>
        <v>244</v>
      </c>
      <c r="U70" s="38"/>
      <c r="V70" s="45">
        <f t="shared" si="16"/>
        <v>0</v>
      </c>
      <c r="W70" s="14">
        <f t="shared" si="7"/>
        <v>292.8</v>
      </c>
      <c r="X70" s="38"/>
      <c r="Y70" s="45">
        <f t="shared" si="17"/>
        <v>0</v>
      </c>
      <c r="Z70" s="32">
        <f t="shared" si="18"/>
        <v>0</v>
      </c>
      <c r="AA70" s="16">
        <f t="shared" si="19"/>
        <v>2.4774376216598833E-2</v>
      </c>
      <c r="AB70" s="18">
        <f t="shared" si="8"/>
        <v>140</v>
      </c>
      <c r="AC70" s="38"/>
      <c r="AD70" s="17">
        <f t="shared" si="20"/>
        <v>0</v>
      </c>
      <c r="AE70" s="20">
        <f t="shared" si="9"/>
        <v>154</v>
      </c>
      <c r="AF70" s="38"/>
      <c r="AG70" s="37">
        <f t="shared" si="21"/>
        <v>0</v>
      </c>
      <c r="AH70" s="21">
        <f t="shared" si="10"/>
        <v>184.79999999999998</v>
      </c>
      <c r="AI70" s="41"/>
      <c r="AJ70" s="42">
        <f t="shared" si="22"/>
        <v>0</v>
      </c>
      <c r="AK70" s="47">
        <f t="shared" si="23"/>
        <v>0</v>
      </c>
      <c r="AL70" s="25">
        <f t="shared" si="24"/>
        <v>1.8049902672093436E-2</v>
      </c>
      <c r="AM70" s="22">
        <f t="shared" si="11"/>
        <v>102</v>
      </c>
      <c r="AN70" s="38"/>
      <c r="AO70" s="17">
        <f t="shared" si="25"/>
        <v>0</v>
      </c>
      <c r="AP70" s="23">
        <f t="shared" si="12"/>
        <v>112</v>
      </c>
      <c r="AQ70" s="38"/>
      <c r="AR70" s="37">
        <f t="shared" si="26"/>
        <v>0</v>
      </c>
      <c r="AS70" s="24">
        <f t="shared" si="13"/>
        <v>134</v>
      </c>
      <c r="AT70" s="38"/>
      <c r="AU70" s="42">
        <f t="shared" si="27"/>
        <v>0</v>
      </c>
      <c r="AV70" s="47">
        <f t="shared" si="28"/>
        <v>0</v>
      </c>
    </row>
    <row r="71" spans="1:48" x14ac:dyDescent="0.3">
      <c r="A71">
        <v>71</v>
      </c>
      <c r="B71" s="64">
        <f t="shared" si="29"/>
        <v>5751</v>
      </c>
      <c r="C71" s="61" t="s">
        <v>11</v>
      </c>
      <c r="D71" s="15">
        <f t="shared" si="30"/>
        <v>5850</v>
      </c>
      <c r="E71" s="6">
        <f t="shared" si="31"/>
        <v>5.128205128205128E-2</v>
      </c>
      <c r="F71" s="7">
        <f t="shared" si="32"/>
        <v>300</v>
      </c>
      <c r="G71" s="34"/>
      <c r="H71" s="35">
        <f t="shared" si="0"/>
        <v>0</v>
      </c>
      <c r="I71" s="31">
        <f t="shared" si="1"/>
        <v>312</v>
      </c>
      <c r="J71" s="38"/>
      <c r="K71" s="39">
        <f t="shared" si="2"/>
        <v>0</v>
      </c>
      <c r="L71" s="63">
        <f t="shared" si="3"/>
        <v>312</v>
      </c>
      <c r="M71" s="43"/>
      <c r="N71" s="44">
        <f t="shared" si="4"/>
        <v>0</v>
      </c>
      <c r="O71" s="46">
        <f t="shared" si="14"/>
        <v>0</v>
      </c>
      <c r="P71" s="9">
        <f t="shared" si="33"/>
        <v>3.9645279081898799E-2</v>
      </c>
      <c r="Q71" s="10">
        <f t="shared" si="34"/>
        <v>228</v>
      </c>
      <c r="R71" s="38"/>
      <c r="S71" s="17">
        <f t="shared" si="15"/>
        <v>0</v>
      </c>
      <c r="T71" s="13">
        <f t="shared" si="6"/>
        <v>251</v>
      </c>
      <c r="U71" s="38"/>
      <c r="V71" s="45">
        <f t="shared" si="16"/>
        <v>0</v>
      </c>
      <c r="W71" s="14">
        <f t="shared" si="7"/>
        <v>301.2</v>
      </c>
      <c r="X71" s="38"/>
      <c r="Y71" s="45">
        <f t="shared" si="17"/>
        <v>0</v>
      </c>
      <c r="Z71" s="32">
        <f t="shared" si="18"/>
        <v>0</v>
      </c>
      <c r="AA71" s="16">
        <f t="shared" si="19"/>
        <v>2.5039123630672927E-2</v>
      </c>
      <c r="AB71" s="18">
        <f t="shared" si="8"/>
        <v>144</v>
      </c>
      <c r="AC71" s="38"/>
      <c r="AD71" s="17">
        <f t="shared" si="20"/>
        <v>0</v>
      </c>
      <c r="AE71" s="20">
        <f t="shared" si="9"/>
        <v>158</v>
      </c>
      <c r="AF71" s="38"/>
      <c r="AG71" s="37">
        <f t="shared" si="21"/>
        <v>0</v>
      </c>
      <c r="AH71" s="21">
        <f t="shared" si="10"/>
        <v>189.6</v>
      </c>
      <c r="AI71" s="41"/>
      <c r="AJ71" s="42">
        <f t="shared" si="22"/>
        <v>0</v>
      </c>
      <c r="AK71" s="47">
        <f t="shared" si="23"/>
        <v>0</v>
      </c>
      <c r="AL71" s="25">
        <f t="shared" si="24"/>
        <v>1.8257694314032343E-2</v>
      </c>
      <c r="AM71" s="22">
        <f t="shared" si="11"/>
        <v>105</v>
      </c>
      <c r="AN71" s="38"/>
      <c r="AO71" s="17">
        <f t="shared" si="25"/>
        <v>0</v>
      </c>
      <c r="AP71" s="23">
        <f t="shared" si="12"/>
        <v>116</v>
      </c>
      <c r="AQ71" s="38"/>
      <c r="AR71" s="37">
        <f t="shared" si="26"/>
        <v>0</v>
      </c>
      <c r="AS71" s="24">
        <f t="shared" si="13"/>
        <v>139</v>
      </c>
      <c r="AT71" s="38"/>
      <c r="AU71" s="42">
        <f t="shared" si="27"/>
        <v>0</v>
      </c>
      <c r="AV71" s="47">
        <f t="shared" si="28"/>
        <v>0</v>
      </c>
    </row>
    <row r="72" spans="1:48" x14ac:dyDescent="0.3">
      <c r="A72">
        <v>72</v>
      </c>
      <c r="B72" s="64">
        <f t="shared" si="29"/>
        <v>5851</v>
      </c>
      <c r="C72" s="61" t="s">
        <v>11</v>
      </c>
      <c r="D72" s="15">
        <f t="shared" si="30"/>
        <v>5950</v>
      </c>
      <c r="E72" s="6">
        <f t="shared" si="31"/>
        <v>5.0420168067226892E-2</v>
      </c>
      <c r="F72" s="7">
        <f t="shared" si="32"/>
        <v>300</v>
      </c>
      <c r="G72" s="34"/>
      <c r="H72" s="35">
        <f t="shared" si="0"/>
        <v>0</v>
      </c>
      <c r="I72" s="31">
        <f t="shared" si="1"/>
        <v>312</v>
      </c>
      <c r="J72" s="38"/>
      <c r="K72" s="39">
        <f t="shared" si="2"/>
        <v>0</v>
      </c>
      <c r="L72" s="63">
        <f t="shared" si="3"/>
        <v>312</v>
      </c>
      <c r="M72" s="43"/>
      <c r="N72" s="44">
        <f t="shared" si="4"/>
        <v>0</v>
      </c>
      <c r="O72" s="46">
        <f t="shared" si="14"/>
        <v>0</v>
      </c>
      <c r="P72" s="9">
        <f t="shared" si="33"/>
        <v>3.9993163561784312E-2</v>
      </c>
      <c r="Q72" s="10">
        <f t="shared" si="34"/>
        <v>234</v>
      </c>
      <c r="R72" s="38"/>
      <c r="S72" s="17">
        <f t="shared" si="15"/>
        <v>0</v>
      </c>
      <c r="T72" s="13">
        <f t="shared" si="6"/>
        <v>257</v>
      </c>
      <c r="U72" s="38"/>
      <c r="V72" s="45">
        <f t="shared" si="16"/>
        <v>0</v>
      </c>
      <c r="W72" s="14">
        <f t="shared" si="7"/>
        <v>308.39999999999998</v>
      </c>
      <c r="X72" s="38"/>
      <c r="Y72" s="45">
        <f t="shared" si="17"/>
        <v>0</v>
      </c>
      <c r="Z72" s="32">
        <f t="shared" si="18"/>
        <v>0</v>
      </c>
      <c r="AA72" s="16">
        <f t="shared" si="19"/>
        <v>2.5294821398051615E-2</v>
      </c>
      <c r="AB72" s="18">
        <f t="shared" si="8"/>
        <v>148</v>
      </c>
      <c r="AC72" s="38"/>
      <c r="AD72" s="17">
        <f t="shared" si="20"/>
        <v>0</v>
      </c>
      <c r="AE72" s="20">
        <f t="shared" si="9"/>
        <v>163</v>
      </c>
      <c r="AF72" s="38"/>
      <c r="AG72" s="37">
        <f t="shared" si="21"/>
        <v>0</v>
      </c>
      <c r="AH72" s="21">
        <f t="shared" si="10"/>
        <v>195.6</v>
      </c>
      <c r="AI72" s="41"/>
      <c r="AJ72" s="42">
        <f t="shared" si="22"/>
        <v>0</v>
      </c>
      <c r="AK72" s="47">
        <f t="shared" si="23"/>
        <v>0</v>
      </c>
      <c r="AL72" s="25">
        <f t="shared" si="24"/>
        <v>1.8458383182361988E-2</v>
      </c>
      <c r="AM72" s="22">
        <f t="shared" si="11"/>
        <v>108</v>
      </c>
      <c r="AN72" s="38"/>
      <c r="AO72" s="17">
        <f t="shared" si="25"/>
        <v>0</v>
      </c>
      <c r="AP72" s="23">
        <f t="shared" si="12"/>
        <v>119</v>
      </c>
      <c r="AQ72" s="38"/>
      <c r="AR72" s="37">
        <f t="shared" si="26"/>
        <v>0</v>
      </c>
      <c r="AS72" s="24">
        <f t="shared" si="13"/>
        <v>143</v>
      </c>
      <c r="AT72" s="38"/>
      <c r="AU72" s="42">
        <f t="shared" si="27"/>
        <v>0</v>
      </c>
      <c r="AV72" s="47">
        <f t="shared" si="28"/>
        <v>0</v>
      </c>
    </row>
    <row r="73" spans="1:48" ht="28.35" customHeight="1" x14ac:dyDescent="0.3">
      <c r="A73">
        <v>73</v>
      </c>
      <c r="B73" s="64">
        <f t="shared" si="29"/>
        <v>5951</v>
      </c>
      <c r="C73" s="83" t="s">
        <v>12</v>
      </c>
      <c r="D73" s="4"/>
      <c r="E73" s="6">
        <f>IF(F73=$H$5,"",F73/B73)</f>
        <v>5.0411695513359098E-2</v>
      </c>
      <c r="F73" s="7">
        <f t="shared" si="32"/>
        <v>300</v>
      </c>
      <c r="G73" s="34"/>
      <c r="H73" s="35">
        <f t="shared" si="0"/>
        <v>0</v>
      </c>
      <c r="I73" s="31">
        <f t="shared" si="1"/>
        <v>312</v>
      </c>
      <c r="J73" s="38"/>
      <c r="K73" s="39">
        <f t="shared" si="2"/>
        <v>0</v>
      </c>
      <c r="L73" s="63">
        <f t="shared" si="3"/>
        <v>312</v>
      </c>
      <c r="M73" s="43"/>
      <c r="N73" s="44">
        <f t="shared" si="4"/>
        <v>0</v>
      </c>
      <c r="O73" s="46">
        <f t="shared" si="14"/>
        <v>0</v>
      </c>
      <c r="P73" s="9">
        <f t="shared" si="33"/>
        <v>4.032935641068728E-2</v>
      </c>
      <c r="Q73" s="10">
        <f t="shared" si="34"/>
        <v>240</v>
      </c>
      <c r="R73" s="38"/>
      <c r="S73" s="17">
        <f t="shared" si="15"/>
        <v>0</v>
      </c>
      <c r="T73" s="13">
        <f t="shared" si="6"/>
        <v>264</v>
      </c>
      <c r="U73" s="38"/>
      <c r="V73" s="45">
        <f t="shared" si="16"/>
        <v>0</v>
      </c>
      <c r="W73" s="14">
        <f t="shared" si="7"/>
        <v>312</v>
      </c>
      <c r="X73" s="38"/>
      <c r="Y73" s="45">
        <f t="shared" si="17"/>
        <v>0</v>
      </c>
      <c r="Z73" s="32">
        <f t="shared" si="18"/>
        <v>0</v>
      </c>
      <c r="AA73" s="16">
        <f t="shared" si="19"/>
        <v>2.5541925726768611E-2</v>
      </c>
      <c r="AB73" s="18">
        <f t="shared" si="8"/>
        <v>152</v>
      </c>
      <c r="AC73" s="38"/>
      <c r="AD73" s="17">
        <f t="shared" si="20"/>
        <v>0</v>
      </c>
      <c r="AE73" s="20">
        <f t="shared" si="9"/>
        <v>167</v>
      </c>
      <c r="AF73" s="38"/>
      <c r="AG73" s="37">
        <f t="shared" si="21"/>
        <v>0</v>
      </c>
      <c r="AH73" s="21">
        <f t="shared" si="10"/>
        <v>200.4</v>
      </c>
      <c r="AI73" s="41"/>
      <c r="AJ73" s="42">
        <f t="shared" si="22"/>
        <v>0</v>
      </c>
      <c r="AK73" s="47">
        <f t="shared" si="23"/>
        <v>0</v>
      </c>
      <c r="AL73" s="25">
        <f t="shared" si="24"/>
        <v>1.8652327339942865E-2</v>
      </c>
      <c r="AM73" s="22">
        <f t="shared" si="11"/>
        <v>111</v>
      </c>
      <c r="AN73" s="38"/>
      <c r="AO73" s="17">
        <f t="shared" si="25"/>
        <v>0</v>
      </c>
      <c r="AP73" s="23">
        <f t="shared" si="12"/>
        <v>122</v>
      </c>
      <c r="AQ73" s="38"/>
      <c r="AR73" s="37">
        <f t="shared" si="26"/>
        <v>0</v>
      </c>
      <c r="AS73" s="24">
        <f t="shared" si="13"/>
        <v>146</v>
      </c>
      <c r="AT73" s="38"/>
      <c r="AU73" s="42">
        <f t="shared" si="27"/>
        <v>0</v>
      </c>
      <c r="AV73" s="47">
        <f t="shared" si="28"/>
        <v>0</v>
      </c>
    </row>
    <row r="74" spans="1:48" x14ac:dyDescent="0.3">
      <c r="A74">
        <v>74</v>
      </c>
      <c r="B74" s="242" t="s">
        <v>7</v>
      </c>
      <c r="C74" s="242"/>
      <c r="D74" s="243"/>
      <c r="E74" s="66"/>
      <c r="F74" s="8">
        <f>(F42)</f>
        <v>132</v>
      </c>
      <c r="G74" s="36"/>
      <c r="H74" s="35">
        <f t="shared" si="0"/>
        <v>0</v>
      </c>
      <c r="I74" s="8"/>
      <c r="J74" s="40"/>
      <c r="K74" s="39"/>
      <c r="L74" s="8"/>
      <c r="M74" s="36"/>
      <c r="N74" s="44"/>
      <c r="O74" s="46"/>
      <c r="P74" s="11"/>
      <c r="Q74" s="12"/>
      <c r="R74" s="40"/>
      <c r="S74" s="17"/>
      <c r="T74" s="13"/>
      <c r="U74" s="40"/>
      <c r="V74" s="45"/>
      <c r="W74" s="13"/>
      <c r="X74" s="40"/>
      <c r="Y74" s="45"/>
      <c r="Z74" s="32"/>
      <c r="AA74" s="19"/>
      <c r="AB74" s="18"/>
      <c r="AC74" s="40"/>
      <c r="AD74" s="17"/>
      <c r="AE74" s="18"/>
      <c r="AF74" s="40"/>
      <c r="AG74" s="37"/>
      <c r="AH74" s="18"/>
      <c r="AI74" s="41"/>
      <c r="AJ74" s="42"/>
      <c r="AK74" s="47"/>
      <c r="AL74" s="26"/>
      <c r="AM74" s="22"/>
      <c r="AN74" s="40"/>
      <c r="AO74" s="17"/>
      <c r="AP74" s="22"/>
      <c r="AQ74" s="40"/>
      <c r="AR74" s="37"/>
      <c r="AS74" s="22"/>
      <c r="AT74" s="40"/>
      <c r="AU74" s="42"/>
      <c r="AV74" s="47"/>
    </row>
    <row r="75" spans="1:48" ht="28.35" customHeight="1" x14ac:dyDescent="0.3">
      <c r="A75" s="93">
        <v>75</v>
      </c>
      <c r="B75" s="237" t="s">
        <v>34</v>
      </c>
      <c r="C75" s="237"/>
      <c r="D75" s="237"/>
      <c r="E75" s="237"/>
      <c r="F75" s="237"/>
      <c r="G75" s="85">
        <f>SUM(G30:G74)</f>
        <v>0</v>
      </c>
      <c r="H75" s="86"/>
      <c r="I75" s="86"/>
      <c r="J75" s="87">
        <f>SUM(J30:J74)</f>
        <v>0</v>
      </c>
      <c r="K75" s="86"/>
      <c r="L75" s="86"/>
      <c r="M75" s="87">
        <f>SUM(M30:M74)</f>
        <v>0</v>
      </c>
      <c r="N75" s="86"/>
      <c r="O75" s="46">
        <f>ROUND(SUM(O30:O74),0)</f>
        <v>0</v>
      </c>
      <c r="P75" s="86"/>
      <c r="Q75" s="86"/>
      <c r="R75" s="87">
        <f>SUM(R30:R74)</f>
        <v>0</v>
      </c>
      <c r="S75" s="86"/>
      <c r="T75" s="88"/>
      <c r="U75" s="87">
        <f>SUM(U30:U74)</f>
        <v>0</v>
      </c>
      <c r="V75" s="88"/>
      <c r="W75" s="88"/>
      <c r="X75" s="87">
        <f>SUM(X30:X74)</f>
        <v>0</v>
      </c>
      <c r="Y75" s="88"/>
      <c r="Z75" s="46">
        <f>ROUND(SUM(Z30:Z74),0)</f>
        <v>0</v>
      </c>
      <c r="AA75" s="89"/>
      <c r="AB75" s="90"/>
      <c r="AC75" s="87">
        <f>SUM(AC30:AC74)</f>
        <v>0</v>
      </c>
      <c r="AD75" s="90"/>
      <c r="AE75" s="90"/>
      <c r="AF75" s="87">
        <f>SUM(AF30:AF74)</f>
        <v>0</v>
      </c>
      <c r="AG75" s="90"/>
      <c r="AH75" s="90"/>
      <c r="AI75" s="87">
        <f>SUM(AI30:AI74)</f>
        <v>0</v>
      </c>
      <c r="AJ75" s="91"/>
      <c r="AK75" s="92">
        <f>ROUND(SUM(AK30:AK74),0)</f>
        <v>0</v>
      </c>
      <c r="AL75" s="89"/>
      <c r="AM75" s="90"/>
      <c r="AN75" s="87">
        <f>SUM(AN30:AN74)</f>
        <v>0</v>
      </c>
      <c r="AO75" s="90"/>
      <c r="AP75" s="90"/>
      <c r="AQ75" s="87">
        <f>SUM(AQ30:AQ74)</f>
        <v>0</v>
      </c>
      <c r="AR75" s="90"/>
      <c r="AS75" s="90"/>
      <c r="AT75" s="87">
        <f>SUM(AT30:AT74)</f>
        <v>0</v>
      </c>
      <c r="AU75" s="91"/>
      <c r="AV75" s="92">
        <f>ROUND(SUM(AV30:AV74),0)</f>
        <v>0</v>
      </c>
    </row>
    <row r="76" spans="1:48" ht="33" customHeight="1" x14ac:dyDescent="0.3">
      <c r="A76" s="93">
        <v>76</v>
      </c>
      <c r="B76" s="234" t="s">
        <v>14</v>
      </c>
      <c r="C76" s="234"/>
      <c r="D76" s="234"/>
      <c r="E76" s="234"/>
      <c r="F76" s="234"/>
      <c r="G76" s="234"/>
      <c r="H76" s="235">
        <f>SUM(O75+Z75+AK75+AV75)</f>
        <v>0</v>
      </c>
      <c r="I76" s="235"/>
      <c r="J76" s="86"/>
      <c r="K76" s="86"/>
      <c r="L76" s="86"/>
      <c r="M76" s="86"/>
      <c r="N76" s="86"/>
      <c r="O76" s="86"/>
      <c r="P76" s="86"/>
      <c r="Q76" s="86"/>
      <c r="R76" s="86"/>
      <c r="S76" s="86"/>
      <c r="T76" s="86"/>
      <c r="U76" s="86"/>
      <c r="V76" s="86"/>
      <c r="W76" s="86"/>
      <c r="X76" s="86"/>
      <c r="Y76" s="86"/>
      <c r="Z76" s="93"/>
      <c r="AA76" s="93"/>
      <c r="AB76" s="93"/>
      <c r="AC76" s="93"/>
      <c r="AD76" s="93"/>
      <c r="AE76" s="93"/>
      <c r="AF76" s="93"/>
      <c r="AG76" s="93"/>
      <c r="AH76" s="93"/>
      <c r="AI76" s="93"/>
      <c r="AJ76" s="93"/>
      <c r="AK76" s="93"/>
      <c r="AL76" s="93"/>
      <c r="AM76" s="93"/>
      <c r="AN76" s="93"/>
      <c r="AO76" s="93"/>
      <c r="AP76" s="93"/>
      <c r="AQ76" s="93"/>
      <c r="AR76" s="93"/>
      <c r="AS76" s="93"/>
      <c r="AT76" s="93"/>
      <c r="AU76" s="93"/>
      <c r="AV76" s="93"/>
    </row>
    <row r="77" spans="1:48" ht="27.6" customHeight="1" x14ac:dyDescent="0.3">
      <c r="A77" s="93">
        <v>77</v>
      </c>
      <c r="B77" s="234" t="s">
        <v>15</v>
      </c>
      <c r="C77" s="234"/>
      <c r="D77" s="234"/>
      <c r="E77" s="234"/>
      <c r="F77" s="234"/>
      <c r="G77" s="234"/>
      <c r="H77" s="265">
        <v>281728.65999999997</v>
      </c>
      <c r="I77" s="252"/>
      <c r="J77" s="86"/>
      <c r="K77" s="86"/>
      <c r="L77" s="86"/>
      <c r="M77" s="86"/>
      <c r="N77" s="86"/>
      <c r="O77" s="86"/>
      <c r="P77" s="86"/>
      <c r="Q77" s="86"/>
      <c r="R77" s="86"/>
      <c r="S77" s="86"/>
      <c r="T77" s="86"/>
      <c r="U77" s="86"/>
      <c r="V77" s="86"/>
      <c r="W77" s="86"/>
      <c r="X77" s="86"/>
      <c r="Y77" s="86"/>
      <c r="Z77" s="93"/>
      <c r="AA77" s="93"/>
      <c r="AB77" s="93"/>
      <c r="AC77" s="93"/>
      <c r="AD77" s="93"/>
      <c r="AE77" s="93"/>
      <c r="AF77" s="93"/>
      <c r="AG77" s="93"/>
      <c r="AH77" s="93"/>
      <c r="AI77" s="93"/>
      <c r="AJ77" s="93"/>
      <c r="AK77" s="93"/>
      <c r="AL77" s="93"/>
      <c r="AM77" s="93"/>
      <c r="AN77" s="93"/>
      <c r="AO77" s="93"/>
      <c r="AP77" s="93"/>
      <c r="AQ77" s="93"/>
      <c r="AR77" s="93"/>
      <c r="AS77" s="93"/>
      <c r="AT77" s="93"/>
      <c r="AU77" s="93"/>
      <c r="AV77" s="93"/>
    </row>
    <row r="78" spans="1:48" ht="31.2" customHeight="1" x14ac:dyDescent="0.3">
      <c r="A78" s="93">
        <v>78</v>
      </c>
      <c r="B78" s="234" t="s">
        <v>16</v>
      </c>
      <c r="C78" s="234"/>
      <c r="D78" s="234"/>
      <c r="E78" s="234"/>
      <c r="F78" s="234"/>
      <c r="G78" s="234"/>
      <c r="H78" s="235">
        <f>SUM(H76-H77)</f>
        <v>-281728.65999999997</v>
      </c>
      <c r="I78" s="236"/>
      <c r="J78" s="86"/>
      <c r="K78" s="86"/>
      <c r="L78" s="86"/>
      <c r="M78" s="86"/>
      <c r="N78" s="86"/>
      <c r="O78" s="86"/>
      <c r="P78" s="86"/>
      <c r="Q78" s="86"/>
      <c r="R78" s="86"/>
      <c r="S78" s="86"/>
      <c r="T78" s="86"/>
      <c r="U78" s="86"/>
      <c r="V78" s="86"/>
      <c r="W78" s="86"/>
      <c r="X78" s="86"/>
      <c r="Y78" s="86"/>
      <c r="Z78" s="93"/>
      <c r="AA78" s="93"/>
      <c r="AB78" s="93"/>
      <c r="AC78" s="93"/>
      <c r="AD78" s="93"/>
      <c r="AE78" s="93"/>
      <c r="AF78" s="93"/>
      <c r="AG78" s="93"/>
      <c r="AH78" s="93"/>
      <c r="AI78" s="93"/>
      <c r="AJ78" s="93"/>
      <c r="AK78" s="93"/>
      <c r="AL78" s="93"/>
      <c r="AM78" s="93"/>
      <c r="AN78" s="93"/>
      <c r="AO78" s="93"/>
      <c r="AP78" s="93"/>
      <c r="AQ78" s="93"/>
      <c r="AR78" s="93"/>
      <c r="AS78" s="93"/>
      <c r="AT78" s="93"/>
      <c r="AU78" s="93"/>
      <c r="AV78" s="93"/>
    </row>
    <row r="79" spans="1:48" x14ac:dyDescent="0.3">
      <c r="A79" s="93"/>
      <c r="B79" s="94" t="s">
        <v>80</v>
      </c>
      <c r="C79" s="86"/>
      <c r="D79" s="86"/>
      <c r="E79" s="86"/>
      <c r="F79" s="86"/>
      <c r="G79" s="86"/>
      <c r="H79" s="86"/>
      <c r="I79" s="86"/>
      <c r="J79" s="86"/>
      <c r="K79" s="86"/>
      <c r="L79" s="86"/>
      <c r="M79" s="86"/>
      <c r="N79" s="86"/>
      <c r="O79" s="86"/>
      <c r="P79" s="86"/>
      <c r="Q79" s="86"/>
      <c r="R79" s="86"/>
      <c r="S79" s="86"/>
      <c r="T79" s="86"/>
      <c r="U79" s="86"/>
      <c r="V79" s="86"/>
      <c r="W79" s="86"/>
      <c r="X79" s="86"/>
      <c r="Y79" s="86"/>
      <c r="Z79" s="93"/>
      <c r="AA79" s="93"/>
      <c r="AB79" s="93"/>
      <c r="AC79" s="93"/>
      <c r="AD79" s="93"/>
      <c r="AE79" s="93"/>
      <c r="AF79" s="93"/>
      <c r="AG79" s="93"/>
      <c r="AH79" s="93"/>
      <c r="AI79" s="93"/>
      <c r="AJ79" s="93"/>
      <c r="AK79" s="93"/>
      <c r="AL79" s="93"/>
      <c r="AM79" s="93"/>
      <c r="AN79" s="93"/>
      <c r="AO79" s="93"/>
      <c r="AP79" s="93"/>
      <c r="AQ79" s="93"/>
      <c r="AR79" s="93"/>
      <c r="AS79" s="93"/>
      <c r="AT79" s="93"/>
      <c r="AU79" s="93"/>
      <c r="AV79" s="93"/>
    </row>
    <row r="80" spans="1:48" x14ac:dyDescent="0.3">
      <c r="B80" s="55"/>
      <c r="C80" s="55"/>
      <c r="D80" s="55"/>
      <c r="E80" s="55"/>
      <c r="F80" s="55"/>
      <c r="G80" s="55"/>
      <c r="H80" s="55"/>
      <c r="I80" s="55"/>
      <c r="J80" s="55"/>
      <c r="K80" s="55"/>
      <c r="L80" s="55"/>
      <c r="M80" s="55"/>
      <c r="N80" s="55"/>
      <c r="O80" s="55"/>
      <c r="P80" s="54"/>
      <c r="Q80" s="55"/>
      <c r="R80" s="55"/>
      <c r="S80" s="54"/>
      <c r="T80" s="55"/>
      <c r="U80" s="55"/>
      <c r="V80" s="54"/>
      <c r="W80" s="55"/>
      <c r="X80" s="55"/>
      <c r="Y80" s="54"/>
    </row>
  </sheetData>
  <sheetProtection password="CA75" sheet="1" objects="1" scenarios="1"/>
  <mergeCells count="50">
    <mergeCell ref="B76:G76"/>
    <mergeCell ref="H76:I76"/>
    <mergeCell ref="B77:G77"/>
    <mergeCell ref="H77:I77"/>
    <mergeCell ref="B78:G78"/>
    <mergeCell ref="H78:I78"/>
    <mergeCell ref="B75:F75"/>
    <mergeCell ref="AA21:AF21"/>
    <mergeCell ref="B22:G22"/>
    <mergeCell ref="J22:Y23"/>
    <mergeCell ref="B23:G23"/>
    <mergeCell ref="B24:J24"/>
    <mergeCell ref="B25:D25"/>
    <mergeCell ref="B26:D26"/>
    <mergeCell ref="B27:D27"/>
    <mergeCell ref="B28:D28"/>
    <mergeCell ref="B29:D29"/>
    <mergeCell ref="B74:D74"/>
    <mergeCell ref="B19:G19"/>
    <mergeCell ref="J19:Y19"/>
    <mergeCell ref="B20:G20"/>
    <mergeCell ref="J20:Y20"/>
    <mergeCell ref="B21:G21"/>
    <mergeCell ref="J21:Y21"/>
    <mergeCell ref="B16:G16"/>
    <mergeCell ref="J16:Y16"/>
    <mergeCell ref="B17:G17"/>
    <mergeCell ref="J17:Y17"/>
    <mergeCell ref="B18:G18"/>
    <mergeCell ref="J18:Y18"/>
    <mergeCell ref="B12:G12"/>
    <mergeCell ref="J12:Y12"/>
    <mergeCell ref="B13:G13"/>
    <mergeCell ref="J13:Y13"/>
    <mergeCell ref="B14:G14"/>
    <mergeCell ref="J14:Y15"/>
    <mergeCell ref="B15:G15"/>
    <mergeCell ref="B11:G11"/>
    <mergeCell ref="J11:Y11"/>
    <mergeCell ref="B1:M1"/>
    <mergeCell ref="B2:K2"/>
    <mergeCell ref="J4:L4"/>
    <mergeCell ref="B5:G5"/>
    <mergeCell ref="J5:Y6"/>
    <mergeCell ref="B6:G6"/>
    <mergeCell ref="B7:G7"/>
    <mergeCell ref="J7:Y10"/>
    <mergeCell ref="B8:G8"/>
    <mergeCell ref="B9:G9"/>
    <mergeCell ref="B10:G10"/>
  </mergeCells>
  <pageMargins left="0.70866141732283472" right="0.70866141732283472" top="0.78740157480314965" bottom="0.78740157480314965" header="0.31496062992125984" footer="0.31496062992125984"/>
  <pageSetup paperSize="9" scale="46" fitToHeight="2" orientation="landscape" r:id="rId1"/>
  <rowBreaks count="1" manualBreakCount="1">
    <brk id="24"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AV103"/>
  <sheetViews>
    <sheetView tabSelected="1" zoomScale="80" zoomScaleNormal="80" workbookViewId="0">
      <selection activeCell="B18" sqref="B18:G18"/>
    </sheetView>
  </sheetViews>
  <sheetFormatPr baseColWidth="10" defaultRowHeight="14.4" x14ac:dyDescent="0.3"/>
  <cols>
    <col min="1" max="1" width="4.44140625" customWidth="1"/>
    <col min="2" max="2" width="8.6640625" customWidth="1"/>
    <col min="3" max="3" width="6.6640625" customWidth="1"/>
    <col min="4" max="4" width="8.6640625" customWidth="1"/>
    <col min="5" max="5" width="10.6640625" customWidth="1"/>
    <col min="6" max="6" width="8.6640625" customWidth="1"/>
    <col min="7" max="7" width="11.33203125" customWidth="1"/>
    <col min="8" max="8" width="11.6640625" customWidth="1"/>
    <col min="9" max="9" width="9.33203125" customWidth="1"/>
    <col min="10" max="10" width="8.33203125" customWidth="1"/>
    <col min="11" max="11" width="8.6640625" customWidth="1"/>
    <col min="12" max="12" width="9.33203125" customWidth="1"/>
    <col min="13" max="14" width="8.6640625" customWidth="1"/>
    <col min="15" max="15" width="9.88671875" customWidth="1"/>
    <col min="16" max="16" width="8.6640625" style="1" customWidth="1"/>
    <col min="17" max="18" width="8.6640625" customWidth="1"/>
    <col min="19" max="19" width="8.6640625" style="1" customWidth="1"/>
    <col min="20" max="20" width="9.44140625" customWidth="1"/>
    <col min="21" max="21" width="8.6640625" customWidth="1"/>
    <col min="22" max="22" width="8.6640625" style="1" customWidth="1"/>
    <col min="23" max="23" width="9.33203125" customWidth="1"/>
    <col min="24" max="24" width="8.6640625" customWidth="1"/>
    <col min="25" max="25" width="8.6640625" style="1" customWidth="1"/>
    <col min="26" max="26" width="8.6640625" customWidth="1"/>
    <col min="27" max="27" width="8.6640625" style="1" customWidth="1"/>
    <col min="28" max="28" width="7.44140625" customWidth="1"/>
    <col min="29" max="30" width="8.6640625" customWidth="1"/>
    <col min="31" max="31" width="9.5546875" customWidth="1"/>
    <col min="32" max="32" width="8.6640625" customWidth="1"/>
    <col min="33" max="33" width="6.88671875" customWidth="1"/>
    <col min="34" max="34" width="9.33203125" customWidth="1"/>
    <col min="35" max="35" width="7.6640625" customWidth="1"/>
    <col min="36" max="36" width="7.33203125" customWidth="1"/>
    <col min="37" max="37" width="9" customWidth="1"/>
    <col min="38" max="38" width="9.33203125" customWidth="1"/>
    <col min="39" max="39" width="7.5546875" customWidth="1"/>
    <col min="40" max="40" width="8.109375" customWidth="1"/>
    <col min="41" max="41" width="7.5546875" customWidth="1"/>
    <col min="42" max="42" width="8.5546875" customWidth="1"/>
    <col min="43" max="43" width="8.6640625" customWidth="1"/>
    <col min="44" max="44" width="7.88671875" customWidth="1"/>
    <col min="45" max="45" width="8.88671875" customWidth="1"/>
    <col min="46" max="46" width="8.109375" customWidth="1"/>
    <col min="48" max="48" width="8.6640625" customWidth="1"/>
  </cols>
  <sheetData>
    <row r="1" spans="1:34" ht="16.2" thickBot="1" x14ac:dyDescent="0.35">
      <c r="A1" s="217"/>
      <c r="B1" s="216" t="s">
        <v>97</v>
      </c>
      <c r="C1" s="216"/>
      <c r="D1" s="216"/>
      <c r="E1" s="216"/>
      <c r="F1" s="216"/>
      <c r="G1" s="216"/>
      <c r="H1" s="266"/>
      <c r="I1" s="267"/>
      <c r="J1" s="267"/>
      <c r="K1" s="267"/>
      <c r="L1" s="267"/>
      <c r="M1" s="267"/>
      <c r="N1" s="268"/>
    </row>
    <row r="2" spans="1:34" ht="15.6" x14ac:dyDescent="0.3">
      <c r="A2" s="93">
        <v>1</v>
      </c>
      <c r="B2" s="239" t="s">
        <v>45</v>
      </c>
      <c r="C2" s="240"/>
      <c r="D2" s="240"/>
      <c r="E2" s="240"/>
      <c r="F2" s="240"/>
      <c r="G2" s="240"/>
      <c r="H2" s="240"/>
      <c r="I2" s="240"/>
      <c r="J2" s="240"/>
      <c r="K2" s="263"/>
      <c r="L2" s="263"/>
      <c r="M2" s="263"/>
      <c r="N2" s="27"/>
      <c r="O2" s="27"/>
      <c r="P2" s="28"/>
      <c r="Q2" s="28"/>
      <c r="R2" s="28"/>
      <c r="S2" s="28"/>
      <c r="T2" s="28"/>
      <c r="U2" s="28"/>
      <c r="V2" s="28"/>
      <c r="W2" s="28"/>
      <c r="X2" s="27"/>
      <c r="Y2" s="29"/>
      <c r="Z2" s="3"/>
      <c r="AA2" s="3"/>
      <c r="AB2" s="3"/>
      <c r="AC2" s="3"/>
      <c r="AD2" s="3"/>
      <c r="AE2" s="3"/>
      <c r="AF2" s="3"/>
      <c r="AG2" s="3"/>
      <c r="AH2" s="1"/>
    </row>
    <row r="3" spans="1:34" x14ac:dyDescent="0.3">
      <c r="A3" s="93">
        <v>2</v>
      </c>
      <c r="B3" s="236" t="s">
        <v>58</v>
      </c>
      <c r="C3" s="264"/>
      <c r="D3" s="264"/>
      <c r="E3" s="263"/>
      <c r="F3" s="263"/>
      <c r="G3" s="263"/>
      <c r="H3" s="263"/>
      <c r="I3" s="263"/>
      <c r="J3" s="263"/>
      <c r="K3" s="263"/>
      <c r="L3" s="166"/>
      <c r="M3" s="166"/>
      <c r="N3" s="27"/>
      <c r="O3" s="27"/>
      <c r="P3" s="50"/>
      <c r="Q3" s="28"/>
      <c r="R3" s="28"/>
      <c r="S3" s="28"/>
      <c r="T3" s="28"/>
      <c r="U3" s="28"/>
      <c r="V3" s="28"/>
      <c r="W3" s="28"/>
      <c r="X3" s="27"/>
      <c r="Y3" s="29"/>
      <c r="Z3" s="3"/>
      <c r="AA3" s="3"/>
      <c r="AB3" s="3"/>
      <c r="AC3" s="3"/>
      <c r="AD3" s="3"/>
      <c r="AE3" s="3"/>
      <c r="AF3" s="3"/>
      <c r="AG3" s="3"/>
      <c r="AH3" s="1"/>
    </row>
    <row r="4" spans="1:34" x14ac:dyDescent="0.3">
      <c r="A4" s="93">
        <v>3</v>
      </c>
      <c r="B4" s="165"/>
      <c r="C4" s="165"/>
      <c r="D4" s="166"/>
      <c r="E4" s="166"/>
      <c r="F4" s="166"/>
      <c r="G4" s="166"/>
      <c r="H4" s="166"/>
      <c r="I4" s="166"/>
      <c r="J4" s="166"/>
      <c r="K4" s="166"/>
      <c r="L4" s="166"/>
      <c r="M4" s="166"/>
      <c r="N4" s="27"/>
      <c r="O4" s="27"/>
      <c r="P4" s="28"/>
      <c r="Q4" s="28"/>
      <c r="R4" s="28"/>
      <c r="S4" s="28"/>
      <c r="T4" s="28"/>
      <c r="U4" s="28"/>
      <c r="V4" s="28"/>
      <c r="W4" s="28"/>
      <c r="X4" s="27"/>
      <c r="Y4" s="29"/>
      <c r="Z4" s="3"/>
      <c r="AA4" s="3"/>
      <c r="AB4" s="3"/>
      <c r="AC4" s="3"/>
      <c r="AD4" s="3"/>
      <c r="AE4" s="3"/>
      <c r="AF4" s="3"/>
      <c r="AG4" s="3"/>
      <c r="AH4" s="1"/>
    </row>
    <row r="5" spans="1:34" x14ac:dyDescent="0.3">
      <c r="A5" s="93">
        <v>4</v>
      </c>
      <c r="B5" s="119"/>
      <c r="C5" s="119"/>
      <c r="D5" s="86"/>
      <c r="E5" s="86"/>
      <c r="F5" s="86"/>
      <c r="G5" s="86"/>
      <c r="H5" s="54"/>
      <c r="I5" s="54"/>
      <c r="J5" s="236" t="s">
        <v>32</v>
      </c>
      <c r="K5" s="236"/>
      <c r="L5" s="236"/>
      <c r="M5" s="86"/>
      <c r="N5" s="86"/>
      <c r="O5" s="86"/>
      <c r="P5" s="97"/>
      <c r="Q5" s="97"/>
      <c r="R5" s="97"/>
      <c r="S5" s="97"/>
      <c r="T5" s="97"/>
      <c r="U5" s="97"/>
      <c r="V5" s="97"/>
      <c r="W5" s="97"/>
      <c r="X5" s="86"/>
      <c r="Y5" s="98"/>
      <c r="Z5" s="3"/>
      <c r="AA5" s="3"/>
      <c r="AB5" s="3"/>
      <c r="AC5" s="3"/>
      <c r="AD5" s="3"/>
      <c r="AE5" s="3"/>
      <c r="AF5" s="3"/>
      <c r="AG5" s="3"/>
      <c r="AH5" s="1"/>
    </row>
    <row r="6" spans="1:34" x14ac:dyDescent="0.3">
      <c r="A6" s="93">
        <v>5</v>
      </c>
      <c r="B6" s="249" t="s">
        <v>65</v>
      </c>
      <c r="C6" s="250"/>
      <c r="D6" s="250"/>
      <c r="E6" s="250"/>
      <c r="F6" s="250"/>
      <c r="G6" s="250"/>
      <c r="H6" s="191">
        <v>9</v>
      </c>
      <c r="I6" s="69"/>
      <c r="J6" s="251" t="s">
        <v>31</v>
      </c>
      <c r="K6" s="251"/>
      <c r="L6" s="251"/>
      <c r="M6" s="251"/>
      <c r="N6" s="251"/>
      <c r="O6" s="251"/>
      <c r="P6" s="251"/>
      <c r="Q6" s="251"/>
      <c r="R6" s="251"/>
      <c r="S6" s="251"/>
      <c r="T6" s="251"/>
      <c r="U6" s="251"/>
      <c r="V6" s="251"/>
      <c r="W6" s="251"/>
      <c r="X6" s="251"/>
      <c r="Y6" s="251"/>
      <c r="Z6" s="3"/>
      <c r="AA6" s="3"/>
      <c r="AB6" s="3"/>
      <c r="AC6" s="3"/>
      <c r="AD6" s="3"/>
      <c r="AE6" s="3"/>
      <c r="AF6" s="3"/>
      <c r="AG6" s="3"/>
      <c r="AH6" s="1"/>
    </row>
    <row r="7" spans="1:34" x14ac:dyDescent="0.3">
      <c r="A7" s="93">
        <v>6</v>
      </c>
      <c r="B7" s="227" t="s">
        <v>66</v>
      </c>
      <c r="C7" s="228"/>
      <c r="D7" s="228"/>
      <c r="E7" s="228"/>
      <c r="F7" s="228"/>
      <c r="G7" s="228"/>
      <c r="H7" s="192">
        <v>9</v>
      </c>
      <c r="I7" s="71"/>
      <c r="J7" s="223"/>
      <c r="K7" s="223"/>
      <c r="L7" s="223"/>
      <c r="M7" s="223"/>
      <c r="N7" s="223"/>
      <c r="O7" s="223"/>
      <c r="P7" s="223"/>
      <c r="Q7" s="223"/>
      <c r="R7" s="223"/>
      <c r="S7" s="223"/>
      <c r="T7" s="223"/>
      <c r="U7" s="223"/>
      <c r="V7" s="223"/>
      <c r="W7" s="223"/>
      <c r="X7" s="223"/>
      <c r="Y7" s="223"/>
      <c r="Z7" s="3"/>
      <c r="AA7" s="3"/>
      <c r="AB7" s="3"/>
      <c r="AC7" s="3"/>
      <c r="AD7" s="3"/>
      <c r="AE7" s="3"/>
      <c r="AF7" s="3"/>
      <c r="AG7" s="3"/>
      <c r="AH7" s="1"/>
    </row>
    <row r="8" spans="1:34" x14ac:dyDescent="0.3">
      <c r="A8" s="93">
        <v>7</v>
      </c>
      <c r="B8" s="261" t="s">
        <v>26</v>
      </c>
      <c r="C8" s="262"/>
      <c r="D8" s="262"/>
      <c r="E8" s="262"/>
      <c r="F8" s="262"/>
      <c r="G8" s="262"/>
      <c r="H8" s="193">
        <v>1600</v>
      </c>
      <c r="I8" s="69"/>
      <c r="J8" s="251" t="s">
        <v>47</v>
      </c>
      <c r="K8" s="251"/>
      <c r="L8" s="251"/>
      <c r="M8" s="251"/>
      <c r="N8" s="251"/>
      <c r="O8" s="251"/>
      <c r="P8" s="251"/>
      <c r="Q8" s="251"/>
      <c r="R8" s="251"/>
      <c r="S8" s="251"/>
      <c r="T8" s="251"/>
      <c r="U8" s="250"/>
      <c r="V8" s="250"/>
      <c r="W8" s="250"/>
      <c r="X8" s="250"/>
      <c r="Y8" s="250"/>
      <c r="Z8" s="3"/>
      <c r="AA8" s="3"/>
      <c r="AB8" s="3"/>
      <c r="AC8" s="3"/>
      <c r="AD8" s="3"/>
      <c r="AE8" s="3"/>
      <c r="AF8" s="3"/>
      <c r="AG8" s="3"/>
      <c r="AH8" s="1"/>
    </row>
    <row r="9" spans="1:34" x14ac:dyDescent="0.3">
      <c r="A9" s="93">
        <v>8</v>
      </c>
      <c r="B9" s="249" t="s">
        <v>27</v>
      </c>
      <c r="C9" s="250"/>
      <c r="D9" s="250"/>
      <c r="E9" s="250"/>
      <c r="F9" s="250"/>
      <c r="G9" s="250"/>
      <c r="H9" s="193">
        <v>2100</v>
      </c>
      <c r="I9" s="69"/>
      <c r="J9" s="251"/>
      <c r="K9" s="251"/>
      <c r="L9" s="251"/>
      <c r="M9" s="251"/>
      <c r="N9" s="251"/>
      <c r="O9" s="251"/>
      <c r="P9" s="251"/>
      <c r="Q9" s="251"/>
      <c r="R9" s="251"/>
      <c r="S9" s="251"/>
      <c r="T9" s="251"/>
      <c r="U9" s="250"/>
      <c r="V9" s="250"/>
      <c r="W9" s="250"/>
      <c r="X9" s="250"/>
      <c r="Y9" s="250"/>
      <c r="Z9" s="3"/>
      <c r="AA9" s="3"/>
      <c r="AB9" s="3"/>
      <c r="AC9" s="3"/>
      <c r="AD9" s="3"/>
      <c r="AE9" s="3"/>
      <c r="AF9" s="3"/>
      <c r="AG9" s="3"/>
      <c r="AH9" s="1"/>
    </row>
    <row r="10" spans="1:34" x14ac:dyDescent="0.3">
      <c r="A10" s="93">
        <v>9</v>
      </c>
      <c r="B10" s="249" t="s">
        <v>28</v>
      </c>
      <c r="C10" s="250"/>
      <c r="D10" s="250"/>
      <c r="E10" s="250"/>
      <c r="F10" s="250"/>
      <c r="G10" s="250"/>
      <c r="H10" s="193">
        <v>2400</v>
      </c>
      <c r="I10" s="69"/>
      <c r="J10" s="251"/>
      <c r="K10" s="251"/>
      <c r="L10" s="251"/>
      <c r="M10" s="251"/>
      <c r="N10" s="251"/>
      <c r="O10" s="251"/>
      <c r="P10" s="251"/>
      <c r="Q10" s="251"/>
      <c r="R10" s="251"/>
      <c r="S10" s="251"/>
      <c r="T10" s="251"/>
      <c r="U10" s="250"/>
      <c r="V10" s="250"/>
      <c r="W10" s="250"/>
      <c r="X10" s="250"/>
      <c r="Y10" s="250"/>
      <c r="Z10" s="3"/>
      <c r="AA10" s="3"/>
      <c r="AB10" s="3"/>
      <c r="AC10" s="3"/>
      <c r="AD10" s="3"/>
      <c r="AE10" s="3"/>
      <c r="AF10" s="3"/>
      <c r="AG10" s="3"/>
      <c r="AH10" s="1"/>
    </row>
    <row r="11" spans="1:34" x14ac:dyDescent="0.3">
      <c r="A11" s="93">
        <v>10</v>
      </c>
      <c r="B11" s="249" t="s">
        <v>29</v>
      </c>
      <c r="C11" s="250"/>
      <c r="D11" s="250"/>
      <c r="E11" s="250"/>
      <c r="F11" s="250"/>
      <c r="G11" s="250"/>
      <c r="H11" s="193">
        <v>2700</v>
      </c>
      <c r="I11" s="69"/>
      <c r="J11" s="251"/>
      <c r="K11" s="251"/>
      <c r="L11" s="251"/>
      <c r="M11" s="251"/>
      <c r="N11" s="251"/>
      <c r="O11" s="251"/>
      <c r="P11" s="251"/>
      <c r="Q11" s="251"/>
      <c r="R11" s="251"/>
      <c r="S11" s="251"/>
      <c r="T11" s="251"/>
      <c r="U11" s="250"/>
      <c r="V11" s="250"/>
      <c r="W11" s="250"/>
      <c r="X11" s="250"/>
      <c r="Y11" s="250"/>
      <c r="Z11" s="3"/>
      <c r="AA11" s="3"/>
      <c r="AB11" s="3"/>
      <c r="AC11" s="3"/>
      <c r="AD11" s="3"/>
      <c r="AE11" s="3"/>
      <c r="AF11" s="3"/>
      <c r="AG11" s="3"/>
      <c r="AH11" s="1"/>
    </row>
    <row r="12" spans="1:34" ht="37.5" customHeight="1" x14ac:dyDescent="0.3">
      <c r="A12" s="93">
        <v>11</v>
      </c>
      <c r="B12" s="227" t="s">
        <v>98</v>
      </c>
      <c r="C12" s="228"/>
      <c r="D12" s="228"/>
      <c r="E12" s="228"/>
      <c r="F12" s="228"/>
      <c r="G12" s="228"/>
      <c r="H12" s="74"/>
      <c r="I12" s="71"/>
      <c r="J12" s="223" t="s">
        <v>48</v>
      </c>
      <c r="K12" s="259"/>
      <c r="L12" s="259"/>
      <c r="M12" s="259"/>
      <c r="N12" s="259"/>
      <c r="O12" s="259"/>
      <c r="P12" s="259"/>
      <c r="Q12" s="259"/>
      <c r="R12" s="259"/>
      <c r="S12" s="259"/>
      <c r="T12" s="259"/>
      <c r="U12" s="259"/>
      <c r="V12" s="259"/>
      <c r="W12" s="259"/>
      <c r="X12" s="259"/>
      <c r="Y12" s="259"/>
      <c r="Z12" s="3"/>
      <c r="AA12" s="3"/>
      <c r="AB12" s="3"/>
      <c r="AC12" s="3"/>
      <c r="AD12" s="3"/>
      <c r="AE12" s="3"/>
      <c r="AF12" s="3"/>
      <c r="AG12" s="3"/>
      <c r="AH12" s="1"/>
    </row>
    <row r="13" spans="1:34" ht="56.25" customHeight="1" x14ac:dyDescent="0.3">
      <c r="A13" s="93">
        <v>12</v>
      </c>
      <c r="B13" s="225" t="s">
        <v>33</v>
      </c>
      <c r="C13" s="226"/>
      <c r="D13" s="226"/>
      <c r="E13" s="226"/>
      <c r="F13" s="226"/>
      <c r="G13" s="226"/>
      <c r="H13" s="74">
        <v>100</v>
      </c>
      <c r="I13" s="71"/>
      <c r="J13" s="224" t="s">
        <v>67</v>
      </c>
      <c r="K13" s="224"/>
      <c r="L13" s="224"/>
      <c r="M13" s="224"/>
      <c r="N13" s="224"/>
      <c r="O13" s="224"/>
      <c r="P13" s="224"/>
      <c r="Q13" s="224"/>
      <c r="R13" s="224"/>
      <c r="S13" s="224"/>
      <c r="T13" s="224"/>
      <c r="U13" s="224"/>
      <c r="V13" s="224"/>
      <c r="W13" s="224"/>
      <c r="X13" s="224"/>
      <c r="Y13" s="224"/>
      <c r="Z13" s="3"/>
      <c r="AA13" s="3"/>
      <c r="AB13" s="3"/>
      <c r="AC13" s="3"/>
      <c r="AD13" s="3"/>
      <c r="AE13" s="3"/>
      <c r="AF13" s="3"/>
      <c r="AG13" s="3"/>
      <c r="AH13" s="1"/>
    </row>
    <row r="14" spans="1:34" ht="67.5" customHeight="1" x14ac:dyDescent="0.3">
      <c r="A14" s="93">
        <v>13</v>
      </c>
      <c r="B14" s="225" t="s">
        <v>43</v>
      </c>
      <c r="C14" s="226"/>
      <c r="D14" s="226"/>
      <c r="E14" s="226"/>
      <c r="F14" s="226"/>
      <c r="G14" s="226"/>
      <c r="H14" s="74">
        <v>8000</v>
      </c>
      <c r="I14" s="71"/>
      <c r="J14" s="224" t="s">
        <v>91</v>
      </c>
      <c r="K14" s="224"/>
      <c r="L14" s="224"/>
      <c r="M14" s="224"/>
      <c r="N14" s="224"/>
      <c r="O14" s="224"/>
      <c r="P14" s="224"/>
      <c r="Q14" s="224"/>
      <c r="R14" s="224"/>
      <c r="S14" s="224"/>
      <c r="T14" s="224"/>
      <c r="U14" s="224"/>
      <c r="V14" s="224"/>
      <c r="W14" s="224"/>
      <c r="X14" s="224"/>
      <c r="Y14" s="224"/>
      <c r="Z14" s="3"/>
      <c r="AA14" s="3"/>
      <c r="AB14" s="3"/>
      <c r="AC14" s="3"/>
      <c r="AD14" s="3"/>
      <c r="AE14" s="3"/>
      <c r="AF14" s="3"/>
      <c r="AG14" s="3"/>
      <c r="AH14" s="1"/>
    </row>
    <row r="15" spans="1:34" ht="20.399999999999999" customHeight="1" x14ac:dyDescent="0.3">
      <c r="A15" s="93">
        <v>14</v>
      </c>
      <c r="B15" s="227" t="s">
        <v>59</v>
      </c>
      <c r="C15" s="228"/>
      <c r="D15" s="228"/>
      <c r="E15" s="228"/>
      <c r="F15" s="228"/>
      <c r="G15" s="228"/>
      <c r="H15" s="74"/>
      <c r="I15" s="71"/>
      <c r="J15" s="260" t="s">
        <v>50</v>
      </c>
      <c r="K15" s="260"/>
      <c r="L15" s="260"/>
      <c r="M15" s="260"/>
      <c r="N15" s="260"/>
      <c r="O15" s="260"/>
      <c r="P15" s="260"/>
      <c r="Q15" s="260"/>
      <c r="R15" s="260"/>
      <c r="S15" s="260"/>
      <c r="T15" s="260"/>
      <c r="U15" s="260"/>
      <c r="V15" s="260"/>
      <c r="W15" s="260"/>
      <c r="X15" s="260"/>
      <c r="Y15" s="260"/>
      <c r="Z15" s="3"/>
      <c r="AA15" s="3"/>
      <c r="AB15" s="3"/>
      <c r="AC15" s="3"/>
      <c r="AD15" s="3"/>
      <c r="AE15" s="3"/>
      <c r="AF15" s="3"/>
      <c r="AG15" s="3"/>
      <c r="AH15" s="1"/>
    </row>
    <row r="16" spans="1:34" ht="25.95" customHeight="1" x14ac:dyDescent="0.3">
      <c r="A16" s="93">
        <v>15</v>
      </c>
      <c r="B16" s="227" t="s">
        <v>60</v>
      </c>
      <c r="C16" s="228"/>
      <c r="D16" s="228"/>
      <c r="E16" s="228"/>
      <c r="F16" s="228"/>
      <c r="G16" s="228"/>
      <c r="H16" s="74"/>
      <c r="I16" s="71"/>
      <c r="J16" s="259"/>
      <c r="K16" s="259"/>
      <c r="L16" s="259"/>
      <c r="M16" s="259"/>
      <c r="N16" s="259"/>
      <c r="O16" s="259"/>
      <c r="P16" s="259"/>
      <c r="Q16" s="259"/>
      <c r="R16" s="259"/>
      <c r="S16" s="259"/>
      <c r="T16" s="259"/>
      <c r="U16" s="259"/>
      <c r="V16" s="259"/>
      <c r="W16" s="259"/>
      <c r="X16" s="259"/>
      <c r="Y16" s="259"/>
      <c r="Z16" s="3"/>
      <c r="AA16" s="3"/>
      <c r="AB16" s="3"/>
      <c r="AC16" s="3"/>
      <c r="AD16" s="3"/>
      <c r="AE16" s="3"/>
      <c r="AF16" s="3"/>
      <c r="AG16" s="3"/>
      <c r="AH16" s="1"/>
    </row>
    <row r="17" spans="1:48" ht="87" customHeight="1" x14ac:dyDescent="0.3">
      <c r="A17" s="93">
        <v>16</v>
      </c>
      <c r="B17" s="227" t="s">
        <v>61</v>
      </c>
      <c r="C17" s="228"/>
      <c r="D17" s="228"/>
      <c r="E17" s="228"/>
      <c r="F17" s="228"/>
      <c r="G17" s="228"/>
      <c r="H17" s="75"/>
      <c r="I17" s="76"/>
      <c r="J17" s="229" t="s">
        <v>68</v>
      </c>
      <c r="K17" s="230"/>
      <c r="L17" s="230"/>
      <c r="M17" s="230"/>
      <c r="N17" s="230"/>
      <c r="O17" s="230"/>
      <c r="P17" s="230"/>
      <c r="Q17" s="230"/>
      <c r="R17" s="230"/>
      <c r="S17" s="230"/>
      <c r="T17" s="230"/>
      <c r="U17" s="230"/>
      <c r="V17" s="230"/>
      <c r="W17" s="230"/>
      <c r="X17" s="230"/>
      <c r="Y17" s="230"/>
      <c r="Z17" s="3"/>
      <c r="AA17" s="3"/>
      <c r="AB17" s="3"/>
      <c r="AC17" s="3"/>
      <c r="AD17" s="3"/>
      <c r="AE17" s="3"/>
      <c r="AF17" s="3"/>
      <c r="AG17" s="3"/>
      <c r="AH17" s="1"/>
    </row>
    <row r="18" spans="1:48" ht="70.650000000000006" customHeight="1" x14ac:dyDescent="0.3">
      <c r="A18" s="93">
        <v>17</v>
      </c>
      <c r="B18" s="227" t="s">
        <v>44</v>
      </c>
      <c r="C18" s="227"/>
      <c r="D18" s="238"/>
      <c r="E18" s="238"/>
      <c r="F18" s="238"/>
      <c r="G18" s="238"/>
      <c r="H18" s="77">
        <v>0.1</v>
      </c>
      <c r="I18" s="71"/>
      <c r="J18" s="230" t="s">
        <v>70</v>
      </c>
      <c r="K18" s="224"/>
      <c r="L18" s="224"/>
      <c r="M18" s="224"/>
      <c r="N18" s="224"/>
      <c r="O18" s="224"/>
      <c r="P18" s="224"/>
      <c r="Q18" s="224"/>
      <c r="R18" s="224"/>
      <c r="S18" s="224"/>
      <c r="T18" s="224"/>
      <c r="U18" s="224"/>
      <c r="V18" s="224"/>
      <c r="W18" s="224"/>
      <c r="X18" s="224"/>
      <c r="Y18" s="224"/>
      <c r="Z18" s="3"/>
      <c r="AA18" s="3"/>
      <c r="AB18" s="3"/>
      <c r="AC18" s="3"/>
      <c r="AD18" s="3"/>
      <c r="AE18" s="3"/>
      <c r="AF18" s="3"/>
      <c r="AG18" s="3"/>
      <c r="AH18" s="1"/>
    </row>
    <row r="19" spans="1:48" ht="68.099999999999994" customHeight="1" x14ac:dyDescent="0.3">
      <c r="A19" s="96">
        <v>18</v>
      </c>
      <c r="B19" s="233" t="s">
        <v>41</v>
      </c>
      <c r="C19" s="233"/>
      <c r="D19" s="233"/>
      <c r="E19" s="233"/>
      <c r="F19" s="233"/>
      <c r="G19" s="233"/>
      <c r="H19" s="78">
        <v>0.08</v>
      </c>
      <c r="I19" s="71"/>
      <c r="J19" s="241" t="s">
        <v>85</v>
      </c>
      <c r="K19" s="241"/>
      <c r="L19" s="241"/>
      <c r="M19" s="241"/>
      <c r="N19" s="241"/>
      <c r="O19" s="241"/>
      <c r="P19" s="241"/>
      <c r="Q19" s="241"/>
      <c r="R19" s="241"/>
      <c r="S19" s="241"/>
      <c r="T19" s="241"/>
      <c r="U19" s="241"/>
      <c r="V19" s="241"/>
      <c r="W19" s="241"/>
      <c r="X19" s="241"/>
      <c r="Y19" s="241"/>
      <c r="Z19" s="3"/>
      <c r="AA19" s="3"/>
      <c r="AB19" s="3"/>
      <c r="AC19" s="3"/>
      <c r="AD19" s="3"/>
      <c r="AE19" s="3"/>
      <c r="AF19" s="3"/>
      <c r="AG19" s="3"/>
      <c r="AH19" s="1"/>
    </row>
    <row r="20" spans="1:48" ht="56.25" customHeight="1" x14ac:dyDescent="0.3">
      <c r="A20" s="93">
        <v>19</v>
      </c>
      <c r="B20" s="227" t="s">
        <v>62</v>
      </c>
      <c r="C20" s="227"/>
      <c r="D20" s="228"/>
      <c r="E20" s="228"/>
      <c r="F20" s="228"/>
      <c r="G20" s="228"/>
      <c r="H20" s="79">
        <v>4</v>
      </c>
      <c r="I20" s="71"/>
      <c r="J20" s="224" t="s">
        <v>71</v>
      </c>
      <c r="K20" s="224"/>
      <c r="L20" s="224"/>
      <c r="M20" s="224"/>
      <c r="N20" s="224"/>
      <c r="O20" s="224"/>
      <c r="P20" s="224"/>
      <c r="Q20" s="224"/>
      <c r="R20" s="224"/>
      <c r="S20" s="224"/>
      <c r="T20" s="224"/>
      <c r="U20" s="224"/>
      <c r="V20" s="224"/>
      <c r="W20" s="224"/>
      <c r="X20" s="224"/>
      <c r="Y20" s="224"/>
      <c r="Z20" s="3"/>
      <c r="AA20" s="3"/>
      <c r="AB20" s="3"/>
      <c r="AC20" s="3"/>
      <c r="AD20" s="3"/>
      <c r="AE20" s="3"/>
      <c r="AF20" s="3"/>
      <c r="AG20" s="3"/>
      <c r="AH20" s="1"/>
    </row>
    <row r="21" spans="1:48" ht="54.75" customHeight="1" x14ac:dyDescent="0.3">
      <c r="A21" s="93">
        <v>20</v>
      </c>
      <c r="B21" s="227" t="s">
        <v>63</v>
      </c>
      <c r="C21" s="227"/>
      <c r="D21" s="228"/>
      <c r="E21" s="228"/>
      <c r="F21" s="228"/>
      <c r="G21" s="228"/>
      <c r="H21" s="79">
        <v>4</v>
      </c>
      <c r="I21" s="71"/>
      <c r="J21" s="224" t="s">
        <v>72</v>
      </c>
      <c r="K21" s="224"/>
      <c r="L21" s="224"/>
      <c r="M21" s="224"/>
      <c r="N21" s="224"/>
      <c r="O21" s="224"/>
      <c r="P21" s="224"/>
      <c r="Q21" s="224"/>
      <c r="R21" s="224"/>
      <c r="S21" s="224"/>
      <c r="T21" s="224"/>
      <c r="U21" s="224"/>
      <c r="V21" s="224"/>
      <c r="W21" s="224"/>
      <c r="X21" s="224"/>
      <c r="Y21" s="224"/>
      <c r="Z21" s="3"/>
      <c r="AA21" s="3"/>
      <c r="AB21" s="3"/>
      <c r="AC21" s="3"/>
      <c r="AD21" s="3"/>
      <c r="AE21" s="3"/>
      <c r="AF21" s="3"/>
      <c r="AG21" s="3"/>
      <c r="AH21" s="1"/>
    </row>
    <row r="22" spans="1:48" ht="43.2" customHeight="1" x14ac:dyDescent="0.3">
      <c r="A22" s="93">
        <v>21</v>
      </c>
      <c r="B22" s="269" t="s">
        <v>64</v>
      </c>
      <c r="C22" s="269"/>
      <c r="D22" s="269"/>
      <c r="E22" s="269"/>
      <c r="F22" s="269"/>
      <c r="G22" s="269"/>
      <c r="H22" s="80">
        <v>6</v>
      </c>
      <c r="I22" s="71"/>
      <c r="J22" s="224" t="s">
        <v>73</v>
      </c>
      <c r="K22" s="224"/>
      <c r="L22" s="224"/>
      <c r="M22" s="224"/>
      <c r="N22" s="224"/>
      <c r="O22" s="224"/>
      <c r="P22" s="224"/>
      <c r="Q22" s="224"/>
      <c r="R22" s="224"/>
      <c r="S22" s="224"/>
      <c r="T22" s="224"/>
      <c r="U22" s="224"/>
      <c r="V22" s="224"/>
      <c r="W22" s="224"/>
      <c r="X22" s="224"/>
      <c r="Y22" s="224"/>
      <c r="Z22" s="3"/>
      <c r="AA22" s="231"/>
      <c r="AB22" s="231"/>
      <c r="AC22" s="231"/>
      <c r="AD22" s="231"/>
      <c r="AE22" s="231"/>
      <c r="AF22" s="231"/>
      <c r="AG22" s="5"/>
      <c r="AH22" s="1"/>
    </row>
    <row r="23" spans="1:48" ht="27.45" customHeight="1" x14ac:dyDescent="0.3">
      <c r="A23" s="93">
        <v>22</v>
      </c>
      <c r="B23" s="249" t="s">
        <v>54</v>
      </c>
      <c r="C23" s="250"/>
      <c r="D23" s="250"/>
      <c r="E23" s="250"/>
      <c r="F23" s="250"/>
      <c r="G23" s="250"/>
      <c r="H23" s="81">
        <v>0.08</v>
      </c>
      <c r="I23" s="69"/>
      <c r="J23" s="251" t="s">
        <v>69</v>
      </c>
      <c r="K23" s="251"/>
      <c r="L23" s="251"/>
      <c r="M23" s="251"/>
      <c r="N23" s="251"/>
      <c r="O23" s="251"/>
      <c r="P23" s="251"/>
      <c r="Q23" s="251"/>
      <c r="R23" s="251"/>
      <c r="S23" s="251"/>
      <c r="T23" s="251"/>
      <c r="U23" s="251"/>
      <c r="V23" s="251"/>
      <c r="W23" s="251"/>
      <c r="X23" s="251"/>
      <c r="Y23" s="251"/>
      <c r="Z23" s="3"/>
      <c r="AA23" s="3"/>
      <c r="AB23" s="3"/>
      <c r="AC23" s="3"/>
      <c r="AD23" s="3"/>
      <c r="AE23" s="3"/>
      <c r="AF23" s="3"/>
      <c r="AG23" s="3"/>
      <c r="AH23" s="1"/>
    </row>
    <row r="24" spans="1:48" ht="33" customHeight="1" x14ac:dyDescent="0.3">
      <c r="A24" s="93">
        <v>23</v>
      </c>
      <c r="B24" s="227" t="s">
        <v>55</v>
      </c>
      <c r="C24" s="228"/>
      <c r="D24" s="228"/>
      <c r="E24" s="228"/>
      <c r="F24" s="228"/>
      <c r="G24" s="228"/>
      <c r="H24" s="82">
        <v>0.12</v>
      </c>
      <c r="I24" s="71"/>
      <c r="J24" s="223"/>
      <c r="K24" s="223"/>
      <c r="L24" s="223"/>
      <c r="M24" s="223"/>
      <c r="N24" s="223"/>
      <c r="O24" s="223"/>
      <c r="P24" s="223"/>
      <c r="Q24" s="223"/>
      <c r="R24" s="223"/>
      <c r="S24" s="223"/>
      <c r="T24" s="223"/>
      <c r="U24" s="223"/>
      <c r="V24" s="223"/>
      <c r="W24" s="223"/>
      <c r="X24" s="223"/>
      <c r="Y24" s="223"/>
      <c r="Z24" s="3"/>
      <c r="AA24" s="3"/>
      <c r="AB24" s="3"/>
      <c r="AC24" s="3"/>
      <c r="AD24" s="3"/>
      <c r="AE24" s="3"/>
      <c r="AF24" s="3"/>
      <c r="AG24" s="3"/>
      <c r="AH24" s="1"/>
    </row>
    <row r="25" spans="1:48" ht="15.6" x14ac:dyDescent="0.3">
      <c r="A25" s="93">
        <v>24</v>
      </c>
      <c r="B25" s="239"/>
      <c r="C25" s="240"/>
      <c r="D25" s="240"/>
      <c r="E25" s="240"/>
      <c r="F25" s="240"/>
      <c r="G25" s="240"/>
      <c r="H25" s="240"/>
      <c r="I25" s="240"/>
      <c r="J25" s="240"/>
      <c r="K25" s="86"/>
      <c r="L25" s="86"/>
      <c r="M25" s="86"/>
      <c r="N25" s="86"/>
      <c r="O25" s="86"/>
      <c r="P25" s="97"/>
      <c r="Q25" s="97"/>
      <c r="R25" s="97"/>
      <c r="S25" s="97"/>
      <c r="T25" s="97"/>
      <c r="U25" s="97"/>
      <c r="V25" s="97"/>
      <c r="W25" s="97"/>
      <c r="X25" s="86"/>
      <c r="Y25" s="98"/>
      <c r="Z25" s="98"/>
      <c r="AA25" s="98"/>
      <c r="AB25" s="98"/>
      <c r="AC25" s="98"/>
      <c r="AD25" s="98"/>
      <c r="AE25" s="98"/>
      <c r="AF25" s="98"/>
      <c r="AG25" s="98"/>
      <c r="AH25" s="93"/>
      <c r="AI25" s="93"/>
      <c r="AJ25" s="93"/>
      <c r="AK25" s="93"/>
      <c r="AL25" s="93"/>
      <c r="AM25" s="93"/>
      <c r="AN25" s="93"/>
      <c r="AO25" s="93"/>
      <c r="AP25" s="93"/>
      <c r="AQ25" s="93"/>
      <c r="AR25" s="93"/>
      <c r="AS25" s="93"/>
      <c r="AT25" s="93"/>
      <c r="AU25" s="93"/>
      <c r="AV25" s="93"/>
    </row>
    <row r="26" spans="1:48" ht="28.8" x14ac:dyDescent="0.3">
      <c r="A26" s="93">
        <v>25</v>
      </c>
      <c r="B26" s="225" t="s">
        <v>2</v>
      </c>
      <c r="C26" s="225"/>
      <c r="D26" s="226"/>
      <c r="E26" s="95" t="s">
        <v>3</v>
      </c>
      <c r="F26" s="86"/>
      <c r="G26" s="99"/>
      <c r="H26" s="100"/>
      <c r="I26" s="100"/>
      <c r="J26" s="100"/>
      <c r="K26" s="100"/>
      <c r="L26" s="100"/>
      <c r="M26" s="100"/>
      <c r="N26" s="100"/>
      <c r="O26" s="100"/>
      <c r="P26" s="95" t="s">
        <v>4</v>
      </c>
      <c r="Q26" s="86"/>
      <c r="R26" s="101"/>
      <c r="S26" s="101"/>
      <c r="T26" s="101"/>
      <c r="U26" s="101"/>
      <c r="V26" s="101"/>
      <c r="W26" s="101"/>
      <c r="X26" s="101"/>
      <c r="Y26" s="100"/>
      <c r="Z26" s="93"/>
      <c r="AA26" s="102" t="s">
        <v>5</v>
      </c>
      <c r="AB26" s="103"/>
      <c r="AC26" s="103"/>
      <c r="AD26" s="103"/>
      <c r="AE26" s="103"/>
      <c r="AF26" s="103"/>
      <c r="AG26" s="103"/>
      <c r="AH26" s="103"/>
      <c r="AI26" s="93"/>
      <c r="AJ26" s="93"/>
      <c r="AK26" s="93"/>
      <c r="AL26" s="102" t="s">
        <v>20</v>
      </c>
      <c r="AM26" s="93"/>
      <c r="AN26" s="93"/>
      <c r="AO26" s="93"/>
      <c r="AP26" s="93"/>
      <c r="AQ26" s="93"/>
      <c r="AR26" s="93"/>
      <c r="AS26" s="93"/>
      <c r="AT26" s="93"/>
      <c r="AU26" s="93"/>
      <c r="AV26" s="93"/>
    </row>
    <row r="27" spans="1:48" ht="149.69999999999999" customHeight="1" x14ac:dyDescent="0.3">
      <c r="A27" s="93">
        <v>26</v>
      </c>
      <c r="B27" s="246"/>
      <c r="C27" s="247"/>
      <c r="D27" s="248"/>
      <c r="E27" s="104" t="s">
        <v>8</v>
      </c>
      <c r="F27" s="105">
        <v>1</v>
      </c>
      <c r="G27" s="106" t="s">
        <v>37</v>
      </c>
      <c r="H27" s="107" t="s">
        <v>9</v>
      </c>
      <c r="I27" s="56" t="s">
        <v>21</v>
      </c>
      <c r="J27" s="106" t="s">
        <v>37</v>
      </c>
      <c r="K27" s="107" t="s">
        <v>9</v>
      </c>
      <c r="L27" s="56" t="s">
        <v>22</v>
      </c>
      <c r="M27" s="106" t="s">
        <v>37</v>
      </c>
      <c r="N27" s="107" t="s">
        <v>9</v>
      </c>
      <c r="O27" s="108" t="s">
        <v>10</v>
      </c>
      <c r="P27" s="109" t="s">
        <v>8</v>
      </c>
      <c r="Q27" s="110">
        <v>1</v>
      </c>
      <c r="R27" s="106" t="s">
        <v>37</v>
      </c>
      <c r="S27" s="107" t="s">
        <v>9</v>
      </c>
      <c r="T27" s="57" t="s">
        <v>21</v>
      </c>
      <c r="U27" s="106" t="s">
        <v>37</v>
      </c>
      <c r="V27" s="107" t="s">
        <v>9</v>
      </c>
      <c r="W27" s="57" t="s">
        <v>22</v>
      </c>
      <c r="X27" s="106" t="s">
        <v>37</v>
      </c>
      <c r="Y27" s="107" t="s">
        <v>9</v>
      </c>
      <c r="Z27" s="108" t="s">
        <v>10</v>
      </c>
      <c r="AA27" s="111" t="s">
        <v>8</v>
      </c>
      <c r="AB27" s="112">
        <v>1</v>
      </c>
      <c r="AC27" s="106" t="s">
        <v>37</v>
      </c>
      <c r="AD27" s="113" t="s">
        <v>9</v>
      </c>
      <c r="AE27" s="114" t="s">
        <v>21</v>
      </c>
      <c r="AF27" s="106" t="s">
        <v>37</v>
      </c>
      <c r="AG27" s="113" t="s">
        <v>9</v>
      </c>
      <c r="AH27" s="114" t="s">
        <v>22</v>
      </c>
      <c r="AI27" s="106" t="s">
        <v>37</v>
      </c>
      <c r="AJ27" s="113" t="s">
        <v>9</v>
      </c>
      <c r="AK27" s="115" t="s">
        <v>10</v>
      </c>
      <c r="AL27" s="116" t="s">
        <v>8</v>
      </c>
      <c r="AM27" s="117">
        <v>1</v>
      </c>
      <c r="AN27" s="106" t="s">
        <v>37</v>
      </c>
      <c r="AO27" s="113" t="s">
        <v>9</v>
      </c>
      <c r="AP27" s="118" t="s">
        <v>21</v>
      </c>
      <c r="AQ27" s="106" t="s">
        <v>37</v>
      </c>
      <c r="AR27" s="113" t="s">
        <v>9</v>
      </c>
      <c r="AS27" s="118" t="s">
        <v>22</v>
      </c>
      <c r="AT27" s="106" t="s">
        <v>37</v>
      </c>
      <c r="AU27" s="113" t="s">
        <v>9</v>
      </c>
      <c r="AV27" s="115" t="s">
        <v>10</v>
      </c>
    </row>
    <row r="28" spans="1:48" ht="44.7" customHeight="1" x14ac:dyDescent="0.3">
      <c r="A28" s="93">
        <v>27</v>
      </c>
      <c r="B28" s="218" t="s">
        <v>23</v>
      </c>
      <c r="C28" s="219"/>
      <c r="D28" s="220"/>
      <c r="E28" s="104"/>
      <c r="F28" s="105"/>
      <c r="G28" s="106"/>
      <c r="H28" s="107"/>
      <c r="I28" s="56">
        <f>H23</f>
        <v>0.08</v>
      </c>
      <c r="J28" s="106"/>
      <c r="K28" s="107"/>
      <c r="L28" s="56">
        <f>H24</f>
        <v>0.12</v>
      </c>
      <c r="M28" s="106"/>
      <c r="N28" s="120"/>
      <c r="O28" s="108"/>
      <c r="P28" s="121"/>
      <c r="Q28" s="110"/>
      <c r="R28" s="106"/>
      <c r="S28" s="107"/>
      <c r="T28" s="57">
        <f>H23</f>
        <v>0.08</v>
      </c>
      <c r="U28" s="106"/>
      <c r="V28" s="107"/>
      <c r="W28" s="57">
        <f>H24</f>
        <v>0.12</v>
      </c>
      <c r="X28" s="106"/>
      <c r="Y28" s="107"/>
      <c r="Z28" s="122"/>
      <c r="AA28" s="123"/>
      <c r="AB28" s="124"/>
      <c r="AC28" s="125"/>
      <c r="AD28" s="126"/>
      <c r="AE28" s="53">
        <f>H23</f>
        <v>0.08</v>
      </c>
      <c r="AF28" s="125"/>
      <c r="AG28" s="126"/>
      <c r="AH28" s="53">
        <f>H24</f>
        <v>0.12</v>
      </c>
      <c r="AI28" s="125"/>
      <c r="AJ28" s="126"/>
      <c r="AK28" s="127"/>
      <c r="AL28" s="128"/>
      <c r="AM28" s="129"/>
      <c r="AN28" s="125"/>
      <c r="AO28" s="126"/>
      <c r="AP28" s="52">
        <f>H23</f>
        <v>0.08</v>
      </c>
      <c r="AQ28" s="125"/>
      <c r="AR28" s="126"/>
      <c r="AS28" s="52">
        <f>H24</f>
        <v>0.12</v>
      </c>
      <c r="AT28" s="125"/>
      <c r="AU28" s="126"/>
      <c r="AV28" s="127"/>
    </row>
    <row r="29" spans="1:48" ht="29.7" customHeight="1" x14ac:dyDescent="0.3">
      <c r="A29" s="93">
        <v>28</v>
      </c>
      <c r="B29" s="244" t="s">
        <v>35</v>
      </c>
      <c r="C29" s="244"/>
      <c r="D29" s="245"/>
      <c r="E29" s="130"/>
      <c r="F29" s="58" t="str">
        <f>"bis "&amp; $H$20 &amp;"h"</f>
        <v>bis 4h</v>
      </c>
      <c r="G29" s="131"/>
      <c r="H29" s="131"/>
      <c r="I29" s="59" t="str">
        <f>"über "&amp; $H$21 &amp;"h"</f>
        <v>über 4h</v>
      </c>
      <c r="J29" s="131"/>
      <c r="K29" s="131"/>
      <c r="L29" s="60" t="s">
        <v>95</v>
      </c>
      <c r="M29" s="131"/>
      <c r="N29" s="132"/>
      <c r="O29" s="133"/>
      <c r="P29" s="134"/>
      <c r="Q29" s="134" t="s">
        <v>94</v>
      </c>
      <c r="R29" s="131"/>
      <c r="S29" s="131"/>
      <c r="T29" s="134" t="str">
        <f>"über "&amp; $H$21 &amp;"h"</f>
        <v>über 4h</v>
      </c>
      <c r="U29" s="107"/>
      <c r="V29" s="131"/>
      <c r="W29" s="177" t="s">
        <v>95</v>
      </c>
      <c r="X29" s="137"/>
      <c r="Y29" s="131"/>
      <c r="Z29" s="138"/>
      <c r="AA29" s="139"/>
      <c r="AB29" s="140" t="s">
        <v>94</v>
      </c>
      <c r="AC29" s="141"/>
      <c r="AD29" s="141"/>
      <c r="AE29" s="180" t="str">
        <f>"über "&amp; $H$21 &amp;"h"</f>
        <v>über 4h</v>
      </c>
      <c r="AF29" s="141"/>
      <c r="AG29" s="141"/>
      <c r="AH29" s="178" t="s">
        <v>95</v>
      </c>
      <c r="AI29" s="143"/>
      <c r="AJ29" s="143"/>
      <c r="AK29" s="144"/>
      <c r="AL29" s="145"/>
      <c r="AM29" s="146" t="s">
        <v>94</v>
      </c>
      <c r="AN29" s="141"/>
      <c r="AO29" s="141"/>
      <c r="AP29" s="181" t="str">
        <f>"über "&amp; $H$21 &amp;"h"</f>
        <v>über 4h</v>
      </c>
      <c r="AQ29" s="141"/>
      <c r="AR29" s="141"/>
      <c r="AS29" s="179" t="s">
        <v>95</v>
      </c>
      <c r="AT29" s="143"/>
      <c r="AU29" s="143"/>
      <c r="AV29" s="144"/>
    </row>
    <row r="30" spans="1:48" x14ac:dyDescent="0.3">
      <c r="A30" s="93">
        <v>29</v>
      </c>
      <c r="B30" s="246" t="s">
        <v>36</v>
      </c>
      <c r="C30" s="247"/>
      <c r="D30" s="248"/>
      <c r="E30" s="148"/>
      <c r="F30" s="149" t="s">
        <v>1</v>
      </c>
      <c r="G30" s="150"/>
      <c r="H30" s="150"/>
      <c r="I30" s="151" t="s">
        <v>1</v>
      </c>
      <c r="J30" s="150"/>
      <c r="K30" s="150"/>
      <c r="L30" s="151" t="s">
        <v>1</v>
      </c>
      <c r="M30" s="150"/>
      <c r="N30" s="150"/>
      <c r="O30" s="152"/>
      <c r="P30" s="153"/>
      <c r="Q30" s="154" t="s">
        <v>1</v>
      </c>
      <c r="R30" s="150"/>
      <c r="S30" s="150"/>
      <c r="T30" s="154" t="s">
        <v>1</v>
      </c>
      <c r="U30" s="132"/>
      <c r="V30" s="150"/>
      <c r="W30" s="154" t="s">
        <v>1</v>
      </c>
      <c r="X30" s="150"/>
      <c r="Y30" s="155"/>
      <c r="Z30" s="156"/>
      <c r="AA30" s="157"/>
      <c r="AB30" s="158" t="s">
        <v>1</v>
      </c>
      <c r="AC30" s="159"/>
      <c r="AD30" s="159"/>
      <c r="AE30" s="158" t="s">
        <v>1</v>
      </c>
      <c r="AF30" s="159"/>
      <c r="AG30" s="160"/>
      <c r="AH30" s="158" t="s">
        <v>1</v>
      </c>
      <c r="AI30" s="161"/>
      <c r="AJ30" s="161"/>
      <c r="AK30" s="162"/>
      <c r="AL30" s="163"/>
      <c r="AM30" s="164" t="s">
        <v>1</v>
      </c>
      <c r="AN30" s="159"/>
      <c r="AO30" s="159"/>
      <c r="AP30" s="164" t="s">
        <v>1</v>
      </c>
      <c r="AQ30" s="159"/>
      <c r="AR30" s="160"/>
      <c r="AS30" s="164" t="s">
        <v>1</v>
      </c>
      <c r="AT30" s="161"/>
      <c r="AU30" s="161"/>
      <c r="AV30" s="162"/>
    </row>
    <row r="31" spans="1:48" x14ac:dyDescent="0.3">
      <c r="A31">
        <v>30</v>
      </c>
      <c r="B31" s="61"/>
      <c r="C31" s="61" t="s">
        <v>11</v>
      </c>
      <c r="D31" s="51">
        <f>H8</f>
        <v>1600</v>
      </c>
      <c r="E31" s="6" t="str">
        <f>IF(F31=$H$6,"",F31/D31)</f>
        <v/>
      </c>
      <c r="F31" s="30">
        <f>IF(((B31-1-$H$8)*$H$18)&gt;$H$15,$H$15,IF(((B31-1-$H$8)*$H$18)&lt;$H$6,$H$6,(B31-1-$H$8)*$H$18))</f>
        <v>9</v>
      </c>
      <c r="G31" s="48"/>
      <c r="H31" s="17">
        <f t="shared" ref="H31:H97" si="0">SUM(F31*G31)</f>
        <v>0</v>
      </c>
      <c r="I31" s="31">
        <f t="shared" ref="I31:I81" si="1">IF((ROUND(F31*(1+$H$23),0))&gt;$H$16,$H$16,IF((ROUND(F31*(1+$H$23),0))&lt;$H$7,$H$7,ROUND(F31*(1+$H$23),0)))</f>
        <v>0</v>
      </c>
      <c r="J31" s="33"/>
      <c r="K31" s="62">
        <f t="shared" ref="K31:K81" si="2">SUM(I31*J31)</f>
        <v>0</v>
      </c>
      <c r="L31" s="63">
        <f t="shared" ref="L31:L81" si="3">IF(I31=$H$7,$H$7,IF((ROUND(I31*$H$24,0)+I31)&gt;$H$16,$H$16,ROUND(I31*$H$24,0)+I31))</f>
        <v>0</v>
      </c>
      <c r="M31" s="41"/>
      <c r="N31" s="42">
        <f t="shared" ref="N31:N81" si="4">SUM(L31*M31)</f>
        <v>0</v>
      </c>
      <c r="O31" s="46">
        <f>SUM(H31+K31+N31)</f>
        <v>0</v>
      </c>
      <c r="P31" s="9" t="str">
        <f t="shared" ref="P31:P33" si="5">IF(Q31=$H$6,"",Q31/B31)</f>
        <v/>
      </c>
      <c r="Q31" s="10">
        <f>IF((((B31-1-$H$9)*$H$18)/2)&gt;$H$15,$H$15,IF((((B31-1-$H$9)*$H$18)/2)&lt;$H$6,$H$6,((B31-1-$H$9)*$H$18)/2))</f>
        <v>9</v>
      </c>
      <c r="R31" s="33"/>
      <c r="S31" s="17">
        <f>Q31*R31</f>
        <v>0</v>
      </c>
      <c r="T31" s="13">
        <f t="shared" ref="T31:T81" si="6">IF((ROUND(Q31*(1+$H$23),0))&gt;$H$16,$H$16,IF((ROUND(Q31*(1+$H$23),0))&lt;$H$7,$H$7,ROUND(Q31*(1+$H$23),0)))</f>
        <v>0</v>
      </c>
      <c r="U31" s="33"/>
      <c r="V31" s="45">
        <f>T31*U31</f>
        <v>0</v>
      </c>
      <c r="W31" s="14">
        <f t="shared" ref="W31:W81" si="7">IF(T31=$H$7,$H$7,IF((T31*(1+$H$24))&gt;$H$16,$H$16,T31*(1+$H$24)))</f>
        <v>0</v>
      </c>
      <c r="X31" s="33"/>
      <c r="Y31" s="45">
        <f>W31*X31</f>
        <v>0</v>
      </c>
      <c r="Z31" s="32">
        <f>S31+V31+Y31</f>
        <v>0</v>
      </c>
      <c r="AA31" s="16" t="str">
        <f>IF(AB31=$H$6,"",AB31/B31)</f>
        <v/>
      </c>
      <c r="AB31" s="18">
        <f t="shared" ref="AB31:AB81" si="8">IF((((B31-1-$H$10)*$H$18)/3)&gt;$H$15,$H$15,IF((((B31-1-$H$10)*$H$18)/3)&lt;$H$6,$H$6,((B31-1-$H$10)*$H$18)/3))</f>
        <v>9</v>
      </c>
      <c r="AC31" s="33"/>
      <c r="AD31" s="17">
        <f>AB31*AC31</f>
        <v>0</v>
      </c>
      <c r="AE31" s="20">
        <f t="shared" ref="AE31:AE81" si="9">IF((ROUND(AB31*(1+$H$23),0))&gt;$H$16,$H$16,IF((ROUND(AB31*(1+$H$23),0))&lt;$H$7,$H$7,ROUND(AB31*(1+$H$23),0)))</f>
        <v>0</v>
      </c>
      <c r="AF31" s="33"/>
      <c r="AG31" s="37">
        <f>AE31*AF31</f>
        <v>0</v>
      </c>
      <c r="AH31" s="21">
        <f t="shared" ref="AH31:AH81" si="10">IF(AE31=$H$7,$H$7,IF((AE31*(1+$H$24))&gt;$H$16,$H$16,AE31*(1+$H$24)))</f>
        <v>0</v>
      </c>
      <c r="AI31" s="41"/>
      <c r="AJ31" s="42">
        <f>AH31*AI31</f>
        <v>0</v>
      </c>
      <c r="AK31" s="47">
        <f>AD31+AG31+AJ31</f>
        <v>0</v>
      </c>
      <c r="AL31" s="25" t="str">
        <f>IF(AM31=$H$6,"",AM31/B31)</f>
        <v/>
      </c>
      <c r="AM31" s="22">
        <f t="shared" ref="AM31:AM81" si="11">IF((((B31-1-$H$11)*$H$18)/4)&gt;$H$15,$H$15,IF((((B31-1-$H$11)*$H$18)/4)&lt;$H$6,$H$6,((B31-1-$H$11)*$H$18)/4))</f>
        <v>9</v>
      </c>
      <c r="AN31" s="33"/>
      <c r="AO31" s="17">
        <f>AM31*AN31</f>
        <v>0</v>
      </c>
      <c r="AP31" s="23">
        <f t="shared" ref="AP31:AP81" si="12">IF((ROUND(AM31*(1+$H$23),0))&gt;$H$16,$H$16,IF((ROUND(AM31*(1+$H$23),0))&lt;$H$7,$H$7,ROUND(AM31*(1+$H$23),0)))</f>
        <v>0</v>
      </c>
      <c r="AQ31" s="33"/>
      <c r="AR31" s="37">
        <f>AP31*AQ31</f>
        <v>0</v>
      </c>
      <c r="AS31" s="24">
        <f t="shared" ref="AS31:AS74" si="13">IF(AP31=$H$7,$H$7,IF((ROUND(AP31*(1+$H$24),0))&gt;$H$16,$H$16,ROUND(AP31*(1+$H$24),0)))</f>
        <v>0</v>
      </c>
      <c r="AT31" s="33"/>
      <c r="AU31" s="42">
        <f>AS31*AT31</f>
        <v>0</v>
      </c>
      <c r="AV31" s="47">
        <f>AO31+AR31+AU31</f>
        <v>0</v>
      </c>
    </row>
    <row r="32" spans="1:48" x14ac:dyDescent="0.3">
      <c r="A32">
        <v>31</v>
      </c>
      <c r="B32" s="64">
        <f>SUM(D31+1)</f>
        <v>1601</v>
      </c>
      <c r="C32" s="61" t="s">
        <v>11</v>
      </c>
      <c r="D32" s="15">
        <f>SUM(D31+$H$13)</f>
        <v>1700</v>
      </c>
      <c r="E32" s="6" t="str">
        <f>IF(F32=$H$6,"",F32/D32)</f>
        <v/>
      </c>
      <c r="F32" s="7">
        <f>IF(((B32-1-$H$8)*$H$18)&gt;$H$15,$H$15,IF(((B32-1-$H$8)*$H$18)&lt;$H$6,$H$6,(B32-1-$H$8)*$H$18))</f>
        <v>9</v>
      </c>
      <c r="G32" s="49"/>
      <c r="H32" s="35">
        <f t="shared" si="0"/>
        <v>0</v>
      </c>
      <c r="I32" s="31">
        <f t="shared" si="1"/>
        <v>0</v>
      </c>
      <c r="J32" s="38"/>
      <c r="K32" s="39">
        <f t="shared" si="2"/>
        <v>0</v>
      </c>
      <c r="L32" s="63">
        <f t="shared" si="3"/>
        <v>0</v>
      </c>
      <c r="M32" s="43"/>
      <c r="N32" s="44">
        <f t="shared" si="4"/>
        <v>0</v>
      </c>
      <c r="O32" s="46">
        <f t="shared" ref="O32:O81" si="14">SUM(H32+K32+N32)</f>
        <v>0</v>
      </c>
      <c r="P32" s="9" t="str">
        <f t="shared" si="5"/>
        <v/>
      </c>
      <c r="Q32" s="10">
        <f>IF((((B32-1-$H$9)*$H$18)/2)&gt;$H$15,$H$15,IF((((B32-1-$H$9)*$H$18)/2)&lt;$H$6,$H$6,((B32-1-$H$9)*$H$18)/2))</f>
        <v>9</v>
      </c>
      <c r="R32" s="38"/>
      <c r="S32" s="17">
        <f t="shared" ref="S32:S81" si="15">Q32*R32</f>
        <v>0</v>
      </c>
      <c r="T32" s="13">
        <f t="shared" si="6"/>
        <v>0</v>
      </c>
      <c r="U32" s="38"/>
      <c r="V32" s="45">
        <f t="shared" ref="V32:V81" si="16">T32*U32</f>
        <v>0</v>
      </c>
      <c r="W32" s="14">
        <f t="shared" si="7"/>
        <v>0</v>
      </c>
      <c r="X32" s="38"/>
      <c r="Y32" s="45">
        <f t="shared" ref="Y32:Y81" si="17">W32*X32</f>
        <v>0</v>
      </c>
      <c r="Z32" s="32">
        <f t="shared" ref="Z32:Z81" si="18">S32+V32+Y32</f>
        <v>0</v>
      </c>
      <c r="AA32" s="16" t="str">
        <f t="shared" ref="AA32:AA81" si="19">IF(AB32=$H$6,"",AB32/B32)</f>
        <v/>
      </c>
      <c r="AB32" s="18">
        <f t="shared" si="8"/>
        <v>9</v>
      </c>
      <c r="AC32" s="38"/>
      <c r="AD32" s="17">
        <f t="shared" ref="AD32:AD81" si="20">AB32*AC32</f>
        <v>0</v>
      </c>
      <c r="AE32" s="20">
        <f t="shared" si="9"/>
        <v>0</v>
      </c>
      <c r="AF32" s="38"/>
      <c r="AG32" s="37">
        <f t="shared" ref="AG32:AG81" si="21">AE32*AF32</f>
        <v>0</v>
      </c>
      <c r="AH32" s="21">
        <f t="shared" si="10"/>
        <v>0</v>
      </c>
      <c r="AI32" s="41"/>
      <c r="AJ32" s="42">
        <f t="shared" ref="AJ32:AJ81" si="22">AH32*AI32</f>
        <v>0</v>
      </c>
      <c r="AK32" s="47">
        <f t="shared" ref="AK32:AK81" si="23">AD32+AG32+AJ32</f>
        <v>0</v>
      </c>
      <c r="AL32" s="25" t="str">
        <f t="shared" ref="AL32:AL81" si="24">IF(AM32=$H$6,"",AM32/B32)</f>
        <v/>
      </c>
      <c r="AM32" s="22">
        <f t="shared" si="11"/>
        <v>9</v>
      </c>
      <c r="AN32" s="38"/>
      <c r="AO32" s="17">
        <f t="shared" ref="AO32:AO81" si="25">AM32*AN32</f>
        <v>0</v>
      </c>
      <c r="AP32" s="23">
        <f t="shared" si="12"/>
        <v>0</v>
      </c>
      <c r="AQ32" s="38"/>
      <c r="AR32" s="37">
        <f t="shared" ref="AR32:AR74" si="26">AP32*AQ32</f>
        <v>0</v>
      </c>
      <c r="AS32" s="24">
        <f t="shared" si="13"/>
        <v>0</v>
      </c>
      <c r="AT32" s="38"/>
      <c r="AU32" s="42">
        <f t="shared" ref="AU32:AU74" si="27">AS32*AT32</f>
        <v>0</v>
      </c>
      <c r="AV32" s="47">
        <f t="shared" ref="AV32:AV74" si="28">AO32+AR32+AU32</f>
        <v>0</v>
      </c>
    </row>
    <row r="33" spans="1:48" x14ac:dyDescent="0.3">
      <c r="A33">
        <v>32</v>
      </c>
      <c r="B33" s="64">
        <f t="shared" ref="B33:B81" si="29">SUM(D32+1)</f>
        <v>1701</v>
      </c>
      <c r="C33" s="61" t="s">
        <v>11</v>
      </c>
      <c r="D33" s="15">
        <f t="shared" ref="D33:D96" si="30">SUM(D32+$H$13)</f>
        <v>1800</v>
      </c>
      <c r="E33" s="6">
        <f t="shared" ref="E33:E81" si="31">IF(F33=$H$6,"",F33/D33)</f>
        <v>0</v>
      </c>
      <c r="F33" s="7">
        <f t="shared" ref="F33:F81" si="32">IF(((B33-1-$H$8)*$H$18)&gt;$H$15,$H$15,IF(((B33-1-$H$8)*$H$18)&lt;$H$6,$H$6,(B33-1-$H$8)*$H$18))</f>
        <v>0</v>
      </c>
      <c r="G33" s="49"/>
      <c r="H33" s="35">
        <f t="shared" si="0"/>
        <v>0</v>
      </c>
      <c r="I33" s="31">
        <f t="shared" si="1"/>
        <v>9</v>
      </c>
      <c r="J33" s="38"/>
      <c r="K33" s="39">
        <f t="shared" si="2"/>
        <v>0</v>
      </c>
      <c r="L33" s="63">
        <f t="shared" si="3"/>
        <v>9</v>
      </c>
      <c r="M33" s="43"/>
      <c r="N33" s="44">
        <f t="shared" si="4"/>
        <v>0</v>
      </c>
      <c r="O33" s="46">
        <f t="shared" si="14"/>
        <v>0</v>
      </c>
      <c r="P33" s="9" t="str">
        <f t="shared" si="5"/>
        <v/>
      </c>
      <c r="Q33" s="13">
        <f>IF((((B33-1-$H$9)*$H$18)/2)&gt;$H$15,$H$15,IF((((B33-1-$H$9)*$H$18)/2)&lt;$H$6,$H$6,((B33-1-$H$9)*$H$18)/2))</f>
        <v>9</v>
      </c>
      <c r="R33" s="38"/>
      <c r="S33" s="17">
        <f t="shared" si="15"/>
        <v>0</v>
      </c>
      <c r="T33" s="13">
        <f t="shared" si="6"/>
        <v>0</v>
      </c>
      <c r="U33" s="38"/>
      <c r="V33" s="62">
        <f t="shared" si="16"/>
        <v>0</v>
      </c>
      <c r="W33" s="14">
        <f t="shared" si="7"/>
        <v>0</v>
      </c>
      <c r="X33" s="38"/>
      <c r="Y33" s="42">
        <f t="shared" si="17"/>
        <v>0</v>
      </c>
      <c r="Z33" s="32">
        <f t="shared" si="18"/>
        <v>0</v>
      </c>
      <c r="AA33" s="16" t="str">
        <f t="shared" si="19"/>
        <v/>
      </c>
      <c r="AB33" s="18">
        <f t="shared" si="8"/>
        <v>9</v>
      </c>
      <c r="AC33" s="38"/>
      <c r="AD33" s="17">
        <f t="shared" si="20"/>
        <v>0</v>
      </c>
      <c r="AE33" s="20">
        <f t="shared" si="9"/>
        <v>0</v>
      </c>
      <c r="AF33" s="38"/>
      <c r="AG33" s="37">
        <f t="shared" si="21"/>
        <v>0</v>
      </c>
      <c r="AH33" s="21">
        <f t="shared" si="10"/>
        <v>0</v>
      </c>
      <c r="AI33" s="41"/>
      <c r="AJ33" s="42">
        <f t="shared" si="22"/>
        <v>0</v>
      </c>
      <c r="AK33" s="47">
        <f t="shared" si="23"/>
        <v>0</v>
      </c>
      <c r="AL33" s="25" t="str">
        <f t="shared" si="24"/>
        <v/>
      </c>
      <c r="AM33" s="22">
        <f t="shared" si="11"/>
        <v>9</v>
      </c>
      <c r="AN33" s="38"/>
      <c r="AO33" s="17">
        <f t="shared" si="25"/>
        <v>0</v>
      </c>
      <c r="AP33" s="23">
        <f t="shared" si="12"/>
        <v>0</v>
      </c>
      <c r="AQ33" s="38"/>
      <c r="AR33" s="37">
        <f t="shared" si="26"/>
        <v>0</v>
      </c>
      <c r="AS33" s="24">
        <f t="shared" si="13"/>
        <v>0</v>
      </c>
      <c r="AT33" s="38"/>
      <c r="AU33" s="42">
        <f t="shared" si="27"/>
        <v>0</v>
      </c>
      <c r="AV33" s="47">
        <f t="shared" si="28"/>
        <v>0</v>
      </c>
    </row>
    <row r="34" spans="1:48" x14ac:dyDescent="0.3">
      <c r="A34">
        <v>33</v>
      </c>
      <c r="B34" s="64">
        <f t="shared" si="29"/>
        <v>1801</v>
      </c>
      <c r="C34" s="61" t="s">
        <v>11</v>
      </c>
      <c r="D34" s="15">
        <f t="shared" si="30"/>
        <v>1900</v>
      </c>
      <c r="E34" s="6">
        <f t="shared" si="31"/>
        <v>0</v>
      </c>
      <c r="F34" s="7">
        <f t="shared" si="32"/>
        <v>0</v>
      </c>
      <c r="G34" s="49"/>
      <c r="H34" s="35">
        <f>SUM(F34*G34)</f>
        <v>0</v>
      </c>
      <c r="I34" s="31">
        <f t="shared" si="1"/>
        <v>9</v>
      </c>
      <c r="J34" s="38"/>
      <c r="K34" s="39">
        <f>SUM(I34*J34)</f>
        <v>0</v>
      </c>
      <c r="L34" s="63">
        <f t="shared" si="3"/>
        <v>9</v>
      </c>
      <c r="M34" s="43"/>
      <c r="N34" s="44">
        <f t="shared" si="4"/>
        <v>0</v>
      </c>
      <c r="O34" s="46">
        <f t="shared" si="14"/>
        <v>0</v>
      </c>
      <c r="P34" s="9" t="str">
        <f>IF(Q34=$H$6,"",Q34/B34)</f>
        <v/>
      </c>
      <c r="Q34" s="10">
        <f>IF((((B34-1-$H$9)*$H$18)/2)&gt;$H$15,$H$15,IF((((B34-1-$H$9)*$H$18)/2)&lt;$H$6,$H$6,((B34-1-$H$9)*$H$18)/2))</f>
        <v>9</v>
      </c>
      <c r="R34" s="38"/>
      <c r="S34" s="17">
        <f t="shared" si="15"/>
        <v>0</v>
      </c>
      <c r="T34" s="13">
        <f t="shared" si="6"/>
        <v>0</v>
      </c>
      <c r="U34" s="38"/>
      <c r="V34" s="45">
        <f t="shared" si="16"/>
        <v>0</v>
      </c>
      <c r="W34" s="14">
        <f t="shared" si="7"/>
        <v>0</v>
      </c>
      <c r="X34" s="38"/>
      <c r="Y34" s="45">
        <f t="shared" si="17"/>
        <v>0</v>
      </c>
      <c r="Z34" s="32">
        <f t="shared" si="18"/>
        <v>0</v>
      </c>
      <c r="AA34" s="16" t="str">
        <f t="shared" si="19"/>
        <v/>
      </c>
      <c r="AB34" s="18">
        <f t="shared" si="8"/>
        <v>9</v>
      </c>
      <c r="AC34" s="38"/>
      <c r="AD34" s="17">
        <f t="shared" si="20"/>
        <v>0</v>
      </c>
      <c r="AE34" s="20">
        <f t="shared" si="9"/>
        <v>0</v>
      </c>
      <c r="AF34" s="38"/>
      <c r="AG34" s="37">
        <f t="shared" si="21"/>
        <v>0</v>
      </c>
      <c r="AH34" s="21">
        <f t="shared" si="10"/>
        <v>0</v>
      </c>
      <c r="AI34" s="41"/>
      <c r="AJ34" s="42">
        <f t="shared" si="22"/>
        <v>0</v>
      </c>
      <c r="AK34" s="47">
        <f t="shared" si="23"/>
        <v>0</v>
      </c>
      <c r="AL34" s="25" t="str">
        <f t="shared" si="24"/>
        <v/>
      </c>
      <c r="AM34" s="22">
        <f t="shared" si="11"/>
        <v>9</v>
      </c>
      <c r="AN34" s="38"/>
      <c r="AO34" s="17">
        <f t="shared" si="25"/>
        <v>0</v>
      </c>
      <c r="AP34" s="23">
        <f t="shared" si="12"/>
        <v>0</v>
      </c>
      <c r="AQ34" s="38"/>
      <c r="AR34" s="37">
        <f t="shared" si="26"/>
        <v>0</v>
      </c>
      <c r="AS34" s="24">
        <f t="shared" si="13"/>
        <v>0</v>
      </c>
      <c r="AT34" s="38"/>
      <c r="AU34" s="42">
        <f t="shared" si="27"/>
        <v>0</v>
      </c>
      <c r="AV34" s="47">
        <f t="shared" si="28"/>
        <v>0</v>
      </c>
    </row>
    <row r="35" spans="1:48" x14ac:dyDescent="0.3">
      <c r="A35">
        <v>34</v>
      </c>
      <c r="B35" s="64">
        <f t="shared" si="29"/>
        <v>1901</v>
      </c>
      <c r="C35" s="61" t="s">
        <v>11</v>
      </c>
      <c r="D35" s="15">
        <f t="shared" si="30"/>
        <v>2000</v>
      </c>
      <c r="E35" s="6">
        <f t="shared" si="31"/>
        <v>0</v>
      </c>
      <c r="F35" s="7">
        <f t="shared" si="32"/>
        <v>0</v>
      </c>
      <c r="G35" s="49"/>
      <c r="H35" s="35">
        <f t="shared" si="0"/>
        <v>0</v>
      </c>
      <c r="I35" s="31">
        <f t="shared" si="1"/>
        <v>9</v>
      </c>
      <c r="J35" s="38"/>
      <c r="K35" s="39">
        <f t="shared" si="2"/>
        <v>0</v>
      </c>
      <c r="L35" s="63">
        <f t="shared" si="3"/>
        <v>9</v>
      </c>
      <c r="M35" s="43"/>
      <c r="N35" s="44">
        <f t="shared" si="4"/>
        <v>0</v>
      </c>
      <c r="O35" s="46">
        <f t="shared" si="14"/>
        <v>0</v>
      </c>
      <c r="P35" s="9" t="str">
        <f t="shared" ref="P35:P81" si="33">IF(Q35=$H$6,"",Q35/B35)</f>
        <v/>
      </c>
      <c r="Q35" s="10">
        <f t="shared" ref="Q35:Q81" si="34">IF((((B35-1-$H$9)*$H$18)/2)&gt;$H$15,$H$15,IF((((B35-1-$H$9)*$H$18)/2)&lt;$H$6,$H$6,((B35-1-$H$9)*$H$18)/2))</f>
        <v>9</v>
      </c>
      <c r="R35" s="38"/>
      <c r="S35" s="17">
        <f t="shared" si="15"/>
        <v>0</v>
      </c>
      <c r="T35" s="13">
        <f t="shared" si="6"/>
        <v>0</v>
      </c>
      <c r="U35" s="38"/>
      <c r="V35" s="45">
        <f t="shared" si="16"/>
        <v>0</v>
      </c>
      <c r="W35" s="14">
        <f t="shared" si="7"/>
        <v>0</v>
      </c>
      <c r="X35" s="38"/>
      <c r="Y35" s="45">
        <f t="shared" si="17"/>
        <v>0</v>
      </c>
      <c r="Z35" s="32">
        <f t="shared" si="18"/>
        <v>0</v>
      </c>
      <c r="AA35" s="16" t="str">
        <f t="shared" si="19"/>
        <v/>
      </c>
      <c r="AB35" s="18">
        <f t="shared" si="8"/>
        <v>9</v>
      </c>
      <c r="AC35" s="38"/>
      <c r="AD35" s="17">
        <f t="shared" si="20"/>
        <v>0</v>
      </c>
      <c r="AE35" s="20">
        <f t="shared" si="9"/>
        <v>0</v>
      </c>
      <c r="AF35" s="38"/>
      <c r="AG35" s="37">
        <f t="shared" si="21"/>
        <v>0</v>
      </c>
      <c r="AH35" s="21">
        <f t="shared" si="10"/>
        <v>0</v>
      </c>
      <c r="AI35" s="41"/>
      <c r="AJ35" s="42">
        <f t="shared" si="22"/>
        <v>0</v>
      </c>
      <c r="AK35" s="47">
        <f t="shared" si="23"/>
        <v>0</v>
      </c>
      <c r="AL35" s="25" t="str">
        <f t="shared" si="24"/>
        <v/>
      </c>
      <c r="AM35" s="22">
        <f t="shared" si="11"/>
        <v>9</v>
      </c>
      <c r="AN35" s="38"/>
      <c r="AO35" s="17">
        <f t="shared" si="25"/>
        <v>0</v>
      </c>
      <c r="AP35" s="23">
        <f t="shared" si="12"/>
        <v>0</v>
      </c>
      <c r="AQ35" s="38"/>
      <c r="AR35" s="37">
        <f t="shared" si="26"/>
        <v>0</v>
      </c>
      <c r="AS35" s="24">
        <f t="shared" si="13"/>
        <v>0</v>
      </c>
      <c r="AT35" s="38"/>
      <c r="AU35" s="42">
        <f t="shared" si="27"/>
        <v>0</v>
      </c>
      <c r="AV35" s="47">
        <f t="shared" si="28"/>
        <v>0</v>
      </c>
    </row>
    <row r="36" spans="1:48" x14ac:dyDescent="0.3">
      <c r="A36">
        <v>35</v>
      </c>
      <c r="B36" s="64">
        <f t="shared" si="29"/>
        <v>2001</v>
      </c>
      <c r="C36" s="61" t="s">
        <v>11</v>
      </c>
      <c r="D36" s="15">
        <f t="shared" si="30"/>
        <v>2100</v>
      </c>
      <c r="E36" s="6">
        <f t="shared" si="31"/>
        <v>0</v>
      </c>
      <c r="F36" s="7">
        <f t="shared" si="32"/>
        <v>0</v>
      </c>
      <c r="G36" s="49"/>
      <c r="H36" s="35">
        <f t="shared" si="0"/>
        <v>0</v>
      </c>
      <c r="I36" s="31">
        <f t="shared" si="1"/>
        <v>9</v>
      </c>
      <c r="J36" s="38"/>
      <c r="K36" s="39">
        <f t="shared" si="2"/>
        <v>0</v>
      </c>
      <c r="L36" s="63">
        <f t="shared" si="3"/>
        <v>9</v>
      </c>
      <c r="M36" s="43"/>
      <c r="N36" s="44">
        <f t="shared" si="4"/>
        <v>0</v>
      </c>
      <c r="O36" s="46">
        <f t="shared" si="14"/>
        <v>0</v>
      </c>
      <c r="P36" s="9" t="str">
        <f t="shared" si="33"/>
        <v/>
      </c>
      <c r="Q36" s="10">
        <f t="shared" si="34"/>
        <v>9</v>
      </c>
      <c r="R36" s="38"/>
      <c r="S36" s="17">
        <f t="shared" si="15"/>
        <v>0</v>
      </c>
      <c r="T36" s="13">
        <f t="shared" si="6"/>
        <v>0</v>
      </c>
      <c r="U36" s="38"/>
      <c r="V36" s="45">
        <f t="shared" si="16"/>
        <v>0</v>
      </c>
      <c r="W36" s="14">
        <f t="shared" si="7"/>
        <v>0</v>
      </c>
      <c r="X36" s="38"/>
      <c r="Y36" s="45">
        <f t="shared" si="17"/>
        <v>0</v>
      </c>
      <c r="Z36" s="32">
        <f t="shared" si="18"/>
        <v>0</v>
      </c>
      <c r="AA36" s="16" t="str">
        <f t="shared" si="19"/>
        <v/>
      </c>
      <c r="AB36" s="18">
        <f t="shared" si="8"/>
        <v>9</v>
      </c>
      <c r="AC36" s="38"/>
      <c r="AD36" s="17">
        <f t="shared" si="20"/>
        <v>0</v>
      </c>
      <c r="AE36" s="20">
        <f t="shared" si="9"/>
        <v>0</v>
      </c>
      <c r="AF36" s="38"/>
      <c r="AG36" s="37">
        <f t="shared" si="21"/>
        <v>0</v>
      </c>
      <c r="AH36" s="21">
        <f t="shared" si="10"/>
        <v>0</v>
      </c>
      <c r="AI36" s="41"/>
      <c r="AJ36" s="42">
        <f t="shared" si="22"/>
        <v>0</v>
      </c>
      <c r="AK36" s="47">
        <f t="shared" si="23"/>
        <v>0</v>
      </c>
      <c r="AL36" s="25" t="str">
        <f t="shared" si="24"/>
        <v/>
      </c>
      <c r="AM36" s="22">
        <f t="shared" si="11"/>
        <v>9</v>
      </c>
      <c r="AN36" s="38"/>
      <c r="AO36" s="17">
        <f t="shared" si="25"/>
        <v>0</v>
      </c>
      <c r="AP36" s="23">
        <f t="shared" si="12"/>
        <v>0</v>
      </c>
      <c r="AQ36" s="38"/>
      <c r="AR36" s="37">
        <f t="shared" si="26"/>
        <v>0</v>
      </c>
      <c r="AS36" s="24">
        <f t="shared" si="13"/>
        <v>0</v>
      </c>
      <c r="AT36" s="38"/>
      <c r="AU36" s="42">
        <f t="shared" si="27"/>
        <v>0</v>
      </c>
      <c r="AV36" s="47">
        <f t="shared" si="28"/>
        <v>0</v>
      </c>
    </row>
    <row r="37" spans="1:48" x14ac:dyDescent="0.3">
      <c r="A37">
        <v>36</v>
      </c>
      <c r="B37" s="64">
        <f t="shared" si="29"/>
        <v>2101</v>
      </c>
      <c r="C37" s="61" t="s">
        <v>11</v>
      </c>
      <c r="D37" s="15">
        <f t="shared" si="30"/>
        <v>2200</v>
      </c>
      <c r="E37" s="6">
        <f t="shared" si="31"/>
        <v>0</v>
      </c>
      <c r="F37" s="7">
        <f t="shared" si="32"/>
        <v>0</v>
      </c>
      <c r="G37" s="49"/>
      <c r="H37" s="35">
        <f t="shared" si="0"/>
        <v>0</v>
      </c>
      <c r="I37" s="31">
        <f t="shared" si="1"/>
        <v>9</v>
      </c>
      <c r="J37" s="38"/>
      <c r="K37" s="39">
        <f t="shared" si="2"/>
        <v>0</v>
      </c>
      <c r="L37" s="63">
        <f t="shared" si="3"/>
        <v>9</v>
      </c>
      <c r="M37" s="43"/>
      <c r="N37" s="44">
        <f t="shared" si="4"/>
        <v>0</v>
      </c>
      <c r="O37" s="46">
        <f t="shared" si="14"/>
        <v>0</v>
      </c>
      <c r="P37" s="9" t="str">
        <f t="shared" si="33"/>
        <v/>
      </c>
      <c r="Q37" s="10">
        <f t="shared" si="34"/>
        <v>9</v>
      </c>
      <c r="R37" s="38"/>
      <c r="S37" s="17">
        <f t="shared" si="15"/>
        <v>0</v>
      </c>
      <c r="T37" s="13">
        <f t="shared" si="6"/>
        <v>0</v>
      </c>
      <c r="U37" s="38"/>
      <c r="V37" s="45">
        <f t="shared" si="16"/>
        <v>0</v>
      </c>
      <c r="W37" s="14">
        <f t="shared" si="7"/>
        <v>0</v>
      </c>
      <c r="X37" s="38"/>
      <c r="Y37" s="45">
        <f t="shared" si="17"/>
        <v>0</v>
      </c>
      <c r="Z37" s="32">
        <f t="shared" si="18"/>
        <v>0</v>
      </c>
      <c r="AA37" s="16" t="str">
        <f t="shared" si="19"/>
        <v/>
      </c>
      <c r="AB37" s="18">
        <f t="shared" si="8"/>
        <v>9</v>
      </c>
      <c r="AC37" s="38"/>
      <c r="AD37" s="17">
        <f t="shared" si="20"/>
        <v>0</v>
      </c>
      <c r="AE37" s="20">
        <f t="shared" si="9"/>
        <v>0</v>
      </c>
      <c r="AF37" s="38"/>
      <c r="AG37" s="37">
        <f t="shared" si="21"/>
        <v>0</v>
      </c>
      <c r="AH37" s="21">
        <f t="shared" si="10"/>
        <v>0</v>
      </c>
      <c r="AI37" s="41"/>
      <c r="AJ37" s="42">
        <f t="shared" si="22"/>
        <v>0</v>
      </c>
      <c r="AK37" s="47">
        <f t="shared" si="23"/>
        <v>0</v>
      </c>
      <c r="AL37" s="25" t="str">
        <f t="shared" si="24"/>
        <v/>
      </c>
      <c r="AM37" s="22">
        <f t="shared" si="11"/>
        <v>9</v>
      </c>
      <c r="AN37" s="38"/>
      <c r="AO37" s="17">
        <f t="shared" si="25"/>
        <v>0</v>
      </c>
      <c r="AP37" s="23">
        <f t="shared" si="12"/>
        <v>0</v>
      </c>
      <c r="AQ37" s="38"/>
      <c r="AR37" s="37">
        <f t="shared" si="26"/>
        <v>0</v>
      </c>
      <c r="AS37" s="24">
        <f t="shared" si="13"/>
        <v>0</v>
      </c>
      <c r="AT37" s="38"/>
      <c r="AU37" s="42">
        <f t="shared" si="27"/>
        <v>0</v>
      </c>
      <c r="AV37" s="47">
        <f t="shared" si="28"/>
        <v>0</v>
      </c>
    </row>
    <row r="38" spans="1:48" x14ac:dyDescent="0.3">
      <c r="A38">
        <v>37</v>
      </c>
      <c r="B38" s="64">
        <f t="shared" si="29"/>
        <v>2201</v>
      </c>
      <c r="C38" s="61" t="s">
        <v>11</v>
      </c>
      <c r="D38" s="15">
        <f t="shared" si="30"/>
        <v>2300</v>
      </c>
      <c r="E38" s="6">
        <f t="shared" si="31"/>
        <v>0</v>
      </c>
      <c r="F38" s="7">
        <f t="shared" si="32"/>
        <v>0</v>
      </c>
      <c r="G38" s="49"/>
      <c r="H38" s="35">
        <f t="shared" si="0"/>
        <v>0</v>
      </c>
      <c r="I38" s="31">
        <f t="shared" si="1"/>
        <v>9</v>
      </c>
      <c r="J38" s="38"/>
      <c r="K38" s="39">
        <f t="shared" si="2"/>
        <v>0</v>
      </c>
      <c r="L38" s="63">
        <f t="shared" si="3"/>
        <v>9</v>
      </c>
      <c r="M38" s="43"/>
      <c r="N38" s="44">
        <f t="shared" si="4"/>
        <v>0</v>
      </c>
      <c r="O38" s="46">
        <f t="shared" si="14"/>
        <v>0</v>
      </c>
      <c r="P38" s="9">
        <f t="shared" si="33"/>
        <v>0</v>
      </c>
      <c r="Q38" s="10">
        <f t="shared" si="34"/>
        <v>0</v>
      </c>
      <c r="R38" s="38"/>
      <c r="S38" s="17">
        <f t="shared" si="15"/>
        <v>0</v>
      </c>
      <c r="T38" s="13">
        <f t="shared" si="6"/>
        <v>9</v>
      </c>
      <c r="U38" s="38"/>
      <c r="V38" s="45">
        <f t="shared" si="16"/>
        <v>0</v>
      </c>
      <c r="W38" s="14">
        <f t="shared" si="7"/>
        <v>9</v>
      </c>
      <c r="X38" s="38"/>
      <c r="Y38" s="45">
        <f t="shared" si="17"/>
        <v>0</v>
      </c>
      <c r="Z38" s="32">
        <f t="shared" si="18"/>
        <v>0</v>
      </c>
      <c r="AA38" s="16" t="str">
        <f>IF(AB38=$H$6,"",AB38/B38)</f>
        <v/>
      </c>
      <c r="AB38" s="18">
        <f t="shared" si="8"/>
        <v>9</v>
      </c>
      <c r="AC38" s="38"/>
      <c r="AD38" s="17">
        <f t="shared" si="20"/>
        <v>0</v>
      </c>
      <c r="AE38" s="20">
        <f t="shared" si="9"/>
        <v>0</v>
      </c>
      <c r="AF38" s="38"/>
      <c r="AG38" s="37">
        <f t="shared" si="21"/>
        <v>0</v>
      </c>
      <c r="AH38" s="21">
        <f t="shared" si="10"/>
        <v>0</v>
      </c>
      <c r="AI38" s="41"/>
      <c r="AJ38" s="42">
        <f t="shared" si="22"/>
        <v>0</v>
      </c>
      <c r="AK38" s="47">
        <f t="shared" si="23"/>
        <v>0</v>
      </c>
      <c r="AL38" s="25" t="str">
        <f t="shared" si="24"/>
        <v/>
      </c>
      <c r="AM38" s="22">
        <f t="shared" si="11"/>
        <v>9</v>
      </c>
      <c r="AN38" s="38"/>
      <c r="AO38" s="17">
        <f t="shared" si="25"/>
        <v>0</v>
      </c>
      <c r="AP38" s="23">
        <f t="shared" si="12"/>
        <v>0</v>
      </c>
      <c r="AQ38" s="38"/>
      <c r="AR38" s="37">
        <f t="shared" si="26"/>
        <v>0</v>
      </c>
      <c r="AS38" s="24">
        <f t="shared" si="13"/>
        <v>0</v>
      </c>
      <c r="AT38" s="38"/>
      <c r="AU38" s="42">
        <f t="shared" si="27"/>
        <v>0</v>
      </c>
      <c r="AV38" s="47">
        <f t="shared" si="28"/>
        <v>0</v>
      </c>
    </row>
    <row r="39" spans="1:48" x14ac:dyDescent="0.3">
      <c r="A39">
        <v>38</v>
      </c>
      <c r="B39" s="64">
        <f t="shared" si="29"/>
        <v>2301</v>
      </c>
      <c r="C39" s="61" t="s">
        <v>11</v>
      </c>
      <c r="D39" s="15">
        <f t="shared" si="30"/>
        <v>2400</v>
      </c>
      <c r="E39" s="6">
        <f t="shared" si="31"/>
        <v>0</v>
      </c>
      <c r="F39" s="7">
        <f t="shared" si="32"/>
        <v>0</v>
      </c>
      <c r="G39" s="49"/>
      <c r="H39" s="35">
        <f t="shared" si="0"/>
        <v>0</v>
      </c>
      <c r="I39" s="31">
        <f t="shared" si="1"/>
        <v>9</v>
      </c>
      <c r="J39" s="38"/>
      <c r="K39" s="39">
        <f t="shared" si="2"/>
        <v>0</v>
      </c>
      <c r="L39" s="63">
        <f t="shared" si="3"/>
        <v>9</v>
      </c>
      <c r="M39" s="43"/>
      <c r="N39" s="44">
        <f t="shared" si="4"/>
        <v>0</v>
      </c>
      <c r="O39" s="46">
        <f t="shared" si="14"/>
        <v>0</v>
      </c>
      <c r="P39" s="9">
        <f t="shared" si="33"/>
        <v>0</v>
      </c>
      <c r="Q39" s="10">
        <f t="shared" si="34"/>
        <v>0</v>
      </c>
      <c r="R39" s="38"/>
      <c r="S39" s="17">
        <f t="shared" si="15"/>
        <v>0</v>
      </c>
      <c r="T39" s="13">
        <f t="shared" si="6"/>
        <v>9</v>
      </c>
      <c r="U39" s="38"/>
      <c r="V39" s="45">
        <f t="shared" si="16"/>
        <v>0</v>
      </c>
      <c r="W39" s="14">
        <f t="shared" si="7"/>
        <v>9</v>
      </c>
      <c r="X39" s="38"/>
      <c r="Y39" s="45">
        <f t="shared" si="17"/>
        <v>0</v>
      </c>
      <c r="Z39" s="32">
        <f t="shared" si="18"/>
        <v>0</v>
      </c>
      <c r="AA39" s="16" t="str">
        <f t="shared" si="19"/>
        <v/>
      </c>
      <c r="AB39" s="18">
        <f t="shared" si="8"/>
        <v>9</v>
      </c>
      <c r="AC39" s="38"/>
      <c r="AD39" s="17">
        <f t="shared" si="20"/>
        <v>0</v>
      </c>
      <c r="AE39" s="20">
        <f t="shared" si="9"/>
        <v>0</v>
      </c>
      <c r="AF39" s="38"/>
      <c r="AG39" s="37">
        <f t="shared" si="21"/>
        <v>0</v>
      </c>
      <c r="AH39" s="21">
        <f t="shared" si="10"/>
        <v>0</v>
      </c>
      <c r="AI39" s="41"/>
      <c r="AJ39" s="42">
        <f t="shared" si="22"/>
        <v>0</v>
      </c>
      <c r="AK39" s="47">
        <f t="shared" si="23"/>
        <v>0</v>
      </c>
      <c r="AL39" s="25" t="str">
        <f t="shared" si="24"/>
        <v/>
      </c>
      <c r="AM39" s="22">
        <f t="shared" si="11"/>
        <v>9</v>
      </c>
      <c r="AN39" s="38"/>
      <c r="AO39" s="17">
        <f t="shared" si="25"/>
        <v>0</v>
      </c>
      <c r="AP39" s="23">
        <f t="shared" si="12"/>
        <v>0</v>
      </c>
      <c r="AQ39" s="38"/>
      <c r="AR39" s="37">
        <f t="shared" si="26"/>
        <v>0</v>
      </c>
      <c r="AS39" s="24">
        <f t="shared" si="13"/>
        <v>0</v>
      </c>
      <c r="AT39" s="38"/>
      <c r="AU39" s="42">
        <f t="shared" si="27"/>
        <v>0</v>
      </c>
      <c r="AV39" s="47">
        <f t="shared" si="28"/>
        <v>0</v>
      </c>
    </row>
    <row r="40" spans="1:48" x14ac:dyDescent="0.3">
      <c r="A40">
        <v>39</v>
      </c>
      <c r="B40" s="64">
        <f t="shared" si="29"/>
        <v>2401</v>
      </c>
      <c r="C40" s="61" t="s">
        <v>11</v>
      </c>
      <c r="D40" s="15">
        <f t="shared" si="30"/>
        <v>2500</v>
      </c>
      <c r="E40" s="6">
        <f t="shared" si="31"/>
        <v>0</v>
      </c>
      <c r="F40" s="7">
        <f t="shared" si="32"/>
        <v>0</v>
      </c>
      <c r="G40" s="49"/>
      <c r="H40" s="35">
        <f t="shared" si="0"/>
        <v>0</v>
      </c>
      <c r="I40" s="31">
        <f t="shared" si="1"/>
        <v>9</v>
      </c>
      <c r="J40" s="38"/>
      <c r="K40" s="39">
        <f t="shared" si="2"/>
        <v>0</v>
      </c>
      <c r="L40" s="63">
        <f t="shared" si="3"/>
        <v>9</v>
      </c>
      <c r="M40" s="43"/>
      <c r="N40" s="44">
        <f t="shared" si="4"/>
        <v>0</v>
      </c>
      <c r="O40" s="46">
        <f t="shared" si="14"/>
        <v>0</v>
      </c>
      <c r="P40" s="9">
        <f t="shared" si="33"/>
        <v>0</v>
      </c>
      <c r="Q40" s="10">
        <f t="shared" si="34"/>
        <v>0</v>
      </c>
      <c r="R40" s="38"/>
      <c r="S40" s="17">
        <f t="shared" si="15"/>
        <v>0</v>
      </c>
      <c r="T40" s="13">
        <f t="shared" si="6"/>
        <v>9</v>
      </c>
      <c r="U40" s="38"/>
      <c r="V40" s="45">
        <f t="shared" si="16"/>
        <v>0</v>
      </c>
      <c r="W40" s="14">
        <f t="shared" si="7"/>
        <v>9</v>
      </c>
      <c r="X40" s="38"/>
      <c r="Y40" s="45">
        <f t="shared" si="17"/>
        <v>0</v>
      </c>
      <c r="Z40" s="32">
        <f t="shared" si="18"/>
        <v>0</v>
      </c>
      <c r="AA40" s="16" t="str">
        <f t="shared" si="19"/>
        <v/>
      </c>
      <c r="AB40" s="18">
        <f t="shared" si="8"/>
        <v>9</v>
      </c>
      <c r="AC40" s="38"/>
      <c r="AD40" s="17">
        <f t="shared" si="20"/>
        <v>0</v>
      </c>
      <c r="AE40" s="20">
        <f t="shared" si="9"/>
        <v>0</v>
      </c>
      <c r="AF40" s="38"/>
      <c r="AG40" s="37">
        <f t="shared" si="21"/>
        <v>0</v>
      </c>
      <c r="AH40" s="21">
        <f t="shared" si="10"/>
        <v>0</v>
      </c>
      <c r="AI40" s="41"/>
      <c r="AJ40" s="42">
        <f t="shared" si="22"/>
        <v>0</v>
      </c>
      <c r="AK40" s="47">
        <f t="shared" si="23"/>
        <v>0</v>
      </c>
      <c r="AL40" s="25" t="str">
        <f t="shared" si="24"/>
        <v/>
      </c>
      <c r="AM40" s="22">
        <f t="shared" si="11"/>
        <v>9</v>
      </c>
      <c r="AN40" s="38"/>
      <c r="AO40" s="17">
        <f t="shared" si="25"/>
        <v>0</v>
      </c>
      <c r="AP40" s="23">
        <f t="shared" si="12"/>
        <v>0</v>
      </c>
      <c r="AQ40" s="38"/>
      <c r="AR40" s="37">
        <f t="shared" si="26"/>
        <v>0</v>
      </c>
      <c r="AS40" s="24">
        <f t="shared" si="13"/>
        <v>0</v>
      </c>
      <c r="AT40" s="38"/>
      <c r="AU40" s="42">
        <f t="shared" si="27"/>
        <v>0</v>
      </c>
      <c r="AV40" s="47">
        <f t="shared" si="28"/>
        <v>0</v>
      </c>
    </row>
    <row r="41" spans="1:48" x14ac:dyDescent="0.3">
      <c r="A41">
        <v>40</v>
      </c>
      <c r="B41" s="64">
        <f t="shared" si="29"/>
        <v>2501</v>
      </c>
      <c r="C41" s="61" t="s">
        <v>11</v>
      </c>
      <c r="D41" s="15">
        <f t="shared" si="30"/>
        <v>2600</v>
      </c>
      <c r="E41" s="6">
        <f t="shared" si="31"/>
        <v>0</v>
      </c>
      <c r="F41" s="7">
        <f t="shared" si="32"/>
        <v>0</v>
      </c>
      <c r="G41" s="34"/>
      <c r="H41" s="35">
        <f t="shared" si="0"/>
        <v>0</v>
      </c>
      <c r="I41" s="31">
        <f t="shared" si="1"/>
        <v>9</v>
      </c>
      <c r="J41" s="38"/>
      <c r="K41" s="39">
        <f t="shared" si="2"/>
        <v>0</v>
      </c>
      <c r="L41" s="63">
        <f t="shared" si="3"/>
        <v>9</v>
      </c>
      <c r="M41" s="43"/>
      <c r="N41" s="44">
        <f t="shared" si="4"/>
        <v>0</v>
      </c>
      <c r="O41" s="46">
        <f t="shared" si="14"/>
        <v>0</v>
      </c>
      <c r="P41" s="9">
        <f t="shared" si="33"/>
        <v>0</v>
      </c>
      <c r="Q41" s="10">
        <f t="shared" si="34"/>
        <v>0</v>
      </c>
      <c r="R41" s="38"/>
      <c r="S41" s="17">
        <f t="shared" si="15"/>
        <v>0</v>
      </c>
      <c r="T41" s="13">
        <f t="shared" si="6"/>
        <v>9</v>
      </c>
      <c r="U41" s="38"/>
      <c r="V41" s="45">
        <f t="shared" si="16"/>
        <v>0</v>
      </c>
      <c r="W41" s="14">
        <f t="shared" si="7"/>
        <v>9</v>
      </c>
      <c r="X41" s="38"/>
      <c r="Y41" s="45">
        <f t="shared" si="17"/>
        <v>0</v>
      </c>
      <c r="Z41" s="32">
        <f t="shared" si="18"/>
        <v>0</v>
      </c>
      <c r="AA41" s="16">
        <f t="shared" si="19"/>
        <v>0</v>
      </c>
      <c r="AB41" s="18">
        <f t="shared" si="8"/>
        <v>0</v>
      </c>
      <c r="AC41" s="38"/>
      <c r="AD41" s="17">
        <f t="shared" si="20"/>
        <v>0</v>
      </c>
      <c r="AE41" s="20">
        <f t="shared" si="9"/>
        <v>9</v>
      </c>
      <c r="AF41" s="38"/>
      <c r="AG41" s="37">
        <f t="shared" si="21"/>
        <v>0</v>
      </c>
      <c r="AH41" s="21">
        <f t="shared" si="10"/>
        <v>9</v>
      </c>
      <c r="AI41" s="41"/>
      <c r="AJ41" s="42">
        <f t="shared" si="22"/>
        <v>0</v>
      </c>
      <c r="AK41" s="47">
        <f t="shared" si="23"/>
        <v>0</v>
      </c>
      <c r="AL41" s="25" t="str">
        <f t="shared" si="24"/>
        <v/>
      </c>
      <c r="AM41" s="22">
        <f t="shared" si="11"/>
        <v>9</v>
      </c>
      <c r="AN41" s="38"/>
      <c r="AO41" s="17">
        <f t="shared" si="25"/>
        <v>0</v>
      </c>
      <c r="AP41" s="23">
        <f t="shared" si="12"/>
        <v>0</v>
      </c>
      <c r="AQ41" s="38"/>
      <c r="AR41" s="37">
        <f t="shared" si="26"/>
        <v>0</v>
      </c>
      <c r="AS41" s="24">
        <f t="shared" si="13"/>
        <v>0</v>
      </c>
      <c r="AT41" s="38"/>
      <c r="AU41" s="42">
        <f t="shared" si="27"/>
        <v>0</v>
      </c>
      <c r="AV41" s="47">
        <f t="shared" si="28"/>
        <v>0</v>
      </c>
    </row>
    <row r="42" spans="1:48" x14ac:dyDescent="0.3">
      <c r="A42">
        <v>41</v>
      </c>
      <c r="B42" s="64">
        <f t="shared" si="29"/>
        <v>2601</v>
      </c>
      <c r="C42" s="61" t="s">
        <v>11</v>
      </c>
      <c r="D42" s="15">
        <f t="shared" si="30"/>
        <v>2700</v>
      </c>
      <c r="E42" s="6">
        <f t="shared" si="31"/>
        <v>0</v>
      </c>
      <c r="F42" s="7">
        <f t="shared" si="32"/>
        <v>0</v>
      </c>
      <c r="G42" s="34"/>
      <c r="H42" s="35">
        <f t="shared" si="0"/>
        <v>0</v>
      </c>
      <c r="I42" s="31">
        <f t="shared" si="1"/>
        <v>9</v>
      </c>
      <c r="J42" s="38"/>
      <c r="K42" s="39">
        <f t="shared" si="2"/>
        <v>0</v>
      </c>
      <c r="L42" s="63">
        <f t="shared" si="3"/>
        <v>9</v>
      </c>
      <c r="M42" s="43"/>
      <c r="N42" s="44">
        <f t="shared" si="4"/>
        <v>0</v>
      </c>
      <c r="O42" s="46">
        <f t="shared" si="14"/>
        <v>0</v>
      </c>
      <c r="P42" s="9">
        <f t="shared" si="33"/>
        <v>0</v>
      </c>
      <c r="Q42" s="10">
        <f t="shared" si="34"/>
        <v>0</v>
      </c>
      <c r="R42" s="38"/>
      <c r="S42" s="17">
        <f t="shared" si="15"/>
        <v>0</v>
      </c>
      <c r="T42" s="13">
        <f t="shared" si="6"/>
        <v>9</v>
      </c>
      <c r="U42" s="38"/>
      <c r="V42" s="45">
        <f t="shared" si="16"/>
        <v>0</v>
      </c>
      <c r="W42" s="14">
        <f t="shared" si="7"/>
        <v>9</v>
      </c>
      <c r="X42" s="38"/>
      <c r="Y42" s="45">
        <f t="shared" si="17"/>
        <v>0</v>
      </c>
      <c r="Z42" s="32">
        <f t="shared" si="18"/>
        <v>0</v>
      </c>
      <c r="AA42" s="16">
        <f t="shared" si="19"/>
        <v>0</v>
      </c>
      <c r="AB42" s="18">
        <f t="shared" si="8"/>
        <v>0</v>
      </c>
      <c r="AC42" s="38"/>
      <c r="AD42" s="17">
        <f t="shared" si="20"/>
        <v>0</v>
      </c>
      <c r="AE42" s="20">
        <f t="shared" si="9"/>
        <v>9</v>
      </c>
      <c r="AF42" s="38"/>
      <c r="AG42" s="37">
        <f t="shared" si="21"/>
        <v>0</v>
      </c>
      <c r="AH42" s="21">
        <f t="shared" si="10"/>
        <v>9</v>
      </c>
      <c r="AI42" s="41"/>
      <c r="AJ42" s="42">
        <f t="shared" si="22"/>
        <v>0</v>
      </c>
      <c r="AK42" s="47">
        <f t="shared" si="23"/>
        <v>0</v>
      </c>
      <c r="AL42" s="25" t="str">
        <f t="shared" si="24"/>
        <v/>
      </c>
      <c r="AM42" s="22">
        <f t="shared" si="11"/>
        <v>9</v>
      </c>
      <c r="AN42" s="38"/>
      <c r="AO42" s="17">
        <f t="shared" si="25"/>
        <v>0</v>
      </c>
      <c r="AP42" s="23">
        <f t="shared" si="12"/>
        <v>0</v>
      </c>
      <c r="AQ42" s="38"/>
      <c r="AR42" s="37">
        <f t="shared" si="26"/>
        <v>0</v>
      </c>
      <c r="AS42" s="24">
        <f t="shared" si="13"/>
        <v>0</v>
      </c>
      <c r="AT42" s="38"/>
      <c r="AU42" s="42">
        <f t="shared" si="27"/>
        <v>0</v>
      </c>
      <c r="AV42" s="47">
        <f t="shared" si="28"/>
        <v>0</v>
      </c>
    </row>
    <row r="43" spans="1:48" x14ac:dyDescent="0.3">
      <c r="A43">
        <v>42</v>
      </c>
      <c r="B43" s="64">
        <f t="shared" si="29"/>
        <v>2701</v>
      </c>
      <c r="C43" s="61" t="s">
        <v>11</v>
      </c>
      <c r="D43" s="15">
        <f t="shared" si="30"/>
        <v>2800</v>
      </c>
      <c r="E43" s="6">
        <f t="shared" si="31"/>
        <v>0</v>
      </c>
      <c r="F43" s="7">
        <f t="shared" si="32"/>
        <v>0</v>
      </c>
      <c r="G43" s="34"/>
      <c r="H43" s="35">
        <f t="shared" si="0"/>
        <v>0</v>
      </c>
      <c r="I43" s="31">
        <f t="shared" si="1"/>
        <v>9</v>
      </c>
      <c r="J43" s="38"/>
      <c r="K43" s="39">
        <f t="shared" si="2"/>
        <v>0</v>
      </c>
      <c r="L43" s="63">
        <f t="shared" si="3"/>
        <v>9</v>
      </c>
      <c r="M43" s="43"/>
      <c r="N43" s="44">
        <f t="shared" si="4"/>
        <v>0</v>
      </c>
      <c r="O43" s="46">
        <f t="shared" si="14"/>
        <v>0</v>
      </c>
      <c r="P43" s="9">
        <f t="shared" si="33"/>
        <v>0</v>
      </c>
      <c r="Q43" s="10">
        <f t="shared" si="34"/>
        <v>0</v>
      </c>
      <c r="R43" s="38"/>
      <c r="S43" s="17">
        <f t="shared" si="15"/>
        <v>0</v>
      </c>
      <c r="T43" s="13">
        <f t="shared" si="6"/>
        <v>9</v>
      </c>
      <c r="U43" s="38"/>
      <c r="V43" s="45">
        <f t="shared" si="16"/>
        <v>0</v>
      </c>
      <c r="W43" s="14">
        <f t="shared" si="7"/>
        <v>9</v>
      </c>
      <c r="X43" s="38"/>
      <c r="Y43" s="45">
        <f t="shared" si="17"/>
        <v>0</v>
      </c>
      <c r="Z43" s="32">
        <f t="shared" si="18"/>
        <v>0</v>
      </c>
      <c r="AA43" s="16">
        <f t="shared" si="19"/>
        <v>0</v>
      </c>
      <c r="AB43" s="18">
        <f t="shared" si="8"/>
        <v>0</v>
      </c>
      <c r="AC43" s="38"/>
      <c r="AD43" s="17">
        <f t="shared" si="20"/>
        <v>0</v>
      </c>
      <c r="AE43" s="20">
        <f t="shared" si="9"/>
        <v>9</v>
      </c>
      <c r="AF43" s="38"/>
      <c r="AG43" s="37">
        <f t="shared" si="21"/>
        <v>0</v>
      </c>
      <c r="AH43" s="21">
        <f t="shared" si="10"/>
        <v>9</v>
      </c>
      <c r="AI43" s="41"/>
      <c r="AJ43" s="42">
        <f t="shared" si="22"/>
        <v>0</v>
      </c>
      <c r="AK43" s="47">
        <f t="shared" si="23"/>
        <v>0</v>
      </c>
      <c r="AL43" s="25" t="str">
        <f t="shared" si="24"/>
        <v/>
      </c>
      <c r="AM43" s="22">
        <f t="shared" si="11"/>
        <v>9</v>
      </c>
      <c r="AN43" s="38"/>
      <c r="AO43" s="17">
        <f t="shared" si="25"/>
        <v>0</v>
      </c>
      <c r="AP43" s="23">
        <f t="shared" si="12"/>
        <v>0</v>
      </c>
      <c r="AQ43" s="38"/>
      <c r="AR43" s="37">
        <f t="shared" si="26"/>
        <v>0</v>
      </c>
      <c r="AS43" s="24">
        <f t="shared" si="13"/>
        <v>0</v>
      </c>
      <c r="AT43" s="38"/>
      <c r="AU43" s="42">
        <f t="shared" si="27"/>
        <v>0</v>
      </c>
      <c r="AV43" s="47">
        <f t="shared" si="28"/>
        <v>0</v>
      </c>
    </row>
    <row r="44" spans="1:48" x14ac:dyDescent="0.3">
      <c r="A44">
        <v>43</v>
      </c>
      <c r="B44" s="64">
        <f t="shared" si="29"/>
        <v>2801</v>
      </c>
      <c r="C44" s="61" t="s">
        <v>11</v>
      </c>
      <c r="D44" s="15">
        <f t="shared" si="30"/>
        <v>2900</v>
      </c>
      <c r="E44" s="6">
        <f t="shared" si="31"/>
        <v>0</v>
      </c>
      <c r="F44" s="7">
        <f t="shared" si="32"/>
        <v>0</v>
      </c>
      <c r="G44" s="34"/>
      <c r="H44" s="35">
        <f t="shared" si="0"/>
        <v>0</v>
      </c>
      <c r="I44" s="31">
        <f t="shared" si="1"/>
        <v>9</v>
      </c>
      <c r="J44" s="38"/>
      <c r="K44" s="39">
        <f t="shared" si="2"/>
        <v>0</v>
      </c>
      <c r="L44" s="63">
        <f t="shared" si="3"/>
        <v>9</v>
      </c>
      <c r="M44" s="43"/>
      <c r="N44" s="44">
        <f t="shared" si="4"/>
        <v>0</v>
      </c>
      <c r="O44" s="46">
        <f t="shared" si="14"/>
        <v>0</v>
      </c>
      <c r="P44" s="9">
        <f t="shared" si="33"/>
        <v>0</v>
      </c>
      <c r="Q44" s="10">
        <f t="shared" si="34"/>
        <v>0</v>
      </c>
      <c r="R44" s="38"/>
      <c r="S44" s="17">
        <f t="shared" si="15"/>
        <v>0</v>
      </c>
      <c r="T44" s="13">
        <f t="shared" si="6"/>
        <v>9</v>
      </c>
      <c r="U44" s="38"/>
      <c r="V44" s="45">
        <f t="shared" si="16"/>
        <v>0</v>
      </c>
      <c r="W44" s="14">
        <f t="shared" si="7"/>
        <v>9</v>
      </c>
      <c r="X44" s="38"/>
      <c r="Y44" s="45">
        <f t="shared" si="17"/>
        <v>0</v>
      </c>
      <c r="Z44" s="32">
        <f t="shared" si="18"/>
        <v>0</v>
      </c>
      <c r="AA44" s="16">
        <f t="shared" si="19"/>
        <v>0</v>
      </c>
      <c r="AB44" s="18">
        <f t="shared" si="8"/>
        <v>0</v>
      </c>
      <c r="AC44" s="38"/>
      <c r="AD44" s="17">
        <f t="shared" si="20"/>
        <v>0</v>
      </c>
      <c r="AE44" s="20">
        <f t="shared" si="9"/>
        <v>9</v>
      </c>
      <c r="AF44" s="38"/>
      <c r="AG44" s="37">
        <f t="shared" si="21"/>
        <v>0</v>
      </c>
      <c r="AH44" s="21">
        <f t="shared" si="10"/>
        <v>9</v>
      </c>
      <c r="AI44" s="41"/>
      <c r="AJ44" s="42">
        <f t="shared" si="22"/>
        <v>0</v>
      </c>
      <c r="AK44" s="47">
        <f t="shared" si="23"/>
        <v>0</v>
      </c>
      <c r="AL44" s="25">
        <f t="shared" si="24"/>
        <v>0</v>
      </c>
      <c r="AM44" s="22">
        <f t="shared" si="11"/>
        <v>0</v>
      </c>
      <c r="AN44" s="38"/>
      <c r="AO44" s="17">
        <f t="shared" si="25"/>
        <v>0</v>
      </c>
      <c r="AP44" s="23">
        <f t="shared" si="12"/>
        <v>9</v>
      </c>
      <c r="AQ44" s="38"/>
      <c r="AR44" s="37">
        <f t="shared" si="26"/>
        <v>0</v>
      </c>
      <c r="AS44" s="24">
        <f t="shared" si="13"/>
        <v>9</v>
      </c>
      <c r="AT44" s="38"/>
      <c r="AU44" s="42">
        <f t="shared" si="27"/>
        <v>0</v>
      </c>
      <c r="AV44" s="47">
        <f t="shared" si="28"/>
        <v>0</v>
      </c>
    </row>
    <row r="45" spans="1:48" x14ac:dyDescent="0.3">
      <c r="A45">
        <v>44</v>
      </c>
      <c r="B45" s="64">
        <f t="shared" si="29"/>
        <v>2901</v>
      </c>
      <c r="C45" s="61" t="s">
        <v>11</v>
      </c>
      <c r="D45" s="15">
        <f t="shared" si="30"/>
        <v>3000</v>
      </c>
      <c r="E45" s="6">
        <f t="shared" si="31"/>
        <v>0</v>
      </c>
      <c r="F45" s="7">
        <f t="shared" si="32"/>
        <v>0</v>
      </c>
      <c r="G45" s="34"/>
      <c r="H45" s="35">
        <f t="shared" si="0"/>
        <v>0</v>
      </c>
      <c r="I45" s="31">
        <f t="shared" si="1"/>
        <v>9</v>
      </c>
      <c r="J45" s="38"/>
      <c r="K45" s="39">
        <f t="shared" si="2"/>
        <v>0</v>
      </c>
      <c r="L45" s="63">
        <f t="shared" si="3"/>
        <v>9</v>
      </c>
      <c r="M45" s="43"/>
      <c r="N45" s="44">
        <f t="shared" si="4"/>
        <v>0</v>
      </c>
      <c r="O45" s="46">
        <f t="shared" si="14"/>
        <v>0</v>
      </c>
      <c r="P45" s="9">
        <f t="shared" si="33"/>
        <v>0</v>
      </c>
      <c r="Q45" s="10">
        <f t="shared" si="34"/>
        <v>0</v>
      </c>
      <c r="R45" s="38"/>
      <c r="S45" s="17">
        <f t="shared" si="15"/>
        <v>0</v>
      </c>
      <c r="T45" s="13">
        <f t="shared" si="6"/>
        <v>9</v>
      </c>
      <c r="U45" s="38"/>
      <c r="V45" s="45">
        <f t="shared" si="16"/>
        <v>0</v>
      </c>
      <c r="W45" s="14">
        <f t="shared" si="7"/>
        <v>9</v>
      </c>
      <c r="X45" s="38"/>
      <c r="Y45" s="45">
        <f t="shared" si="17"/>
        <v>0</v>
      </c>
      <c r="Z45" s="32">
        <f t="shared" si="18"/>
        <v>0</v>
      </c>
      <c r="AA45" s="16">
        <f t="shared" si="19"/>
        <v>0</v>
      </c>
      <c r="AB45" s="18">
        <f t="shared" si="8"/>
        <v>0</v>
      </c>
      <c r="AC45" s="38"/>
      <c r="AD45" s="17">
        <f t="shared" si="20"/>
        <v>0</v>
      </c>
      <c r="AE45" s="20">
        <f t="shared" si="9"/>
        <v>9</v>
      </c>
      <c r="AF45" s="38"/>
      <c r="AG45" s="37">
        <f t="shared" si="21"/>
        <v>0</v>
      </c>
      <c r="AH45" s="21">
        <f t="shared" si="10"/>
        <v>9</v>
      </c>
      <c r="AI45" s="41"/>
      <c r="AJ45" s="42">
        <f t="shared" si="22"/>
        <v>0</v>
      </c>
      <c r="AK45" s="47">
        <f t="shared" si="23"/>
        <v>0</v>
      </c>
      <c r="AL45" s="25">
        <f t="shared" si="24"/>
        <v>0</v>
      </c>
      <c r="AM45" s="22">
        <f t="shared" si="11"/>
        <v>0</v>
      </c>
      <c r="AN45" s="38"/>
      <c r="AO45" s="17">
        <f t="shared" si="25"/>
        <v>0</v>
      </c>
      <c r="AP45" s="23">
        <f t="shared" si="12"/>
        <v>9</v>
      </c>
      <c r="AQ45" s="38"/>
      <c r="AR45" s="37">
        <f t="shared" si="26"/>
        <v>0</v>
      </c>
      <c r="AS45" s="24">
        <f t="shared" si="13"/>
        <v>9</v>
      </c>
      <c r="AT45" s="38"/>
      <c r="AU45" s="42">
        <f t="shared" si="27"/>
        <v>0</v>
      </c>
      <c r="AV45" s="47">
        <f t="shared" si="28"/>
        <v>0</v>
      </c>
    </row>
    <row r="46" spans="1:48" x14ac:dyDescent="0.3">
      <c r="A46">
        <v>45</v>
      </c>
      <c r="B46" s="64">
        <f t="shared" si="29"/>
        <v>3001</v>
      </c>
      <c r="C46" s="61" t="s">
        <v>11</v>
      </c>
      <c r="D46" s="15">
        <f t="shared" si="30"/>
        <v>3100</v>
      </c>
      <c r="E46" s="6">
        <f t="shared" si="31"/>
        <v>0</v>
      </c>
      <c r="F46" s="7">
        <f t="shared" si="32"/>
        <v>0</v>
      </c>
      <c r="G46" s="34"/>
      <c r="H46" s="35">
        <f t="shared" si="0"/>
        <v>0</v>
      </c>
      <c r="I46" s="31">
        <f t="shared" si="1"/>
        <v>9</v>
      </c>
      <c r="J46" s="38"/>
      <c r="K46" s="39">
        <f t="shared" si="2"/>
        <v>0</v>
      </c>
      <c r="L46" s="63">
        <f t="shared" si="3"/>
        <v>9</v>
      </c>
      <c r="M46" s="43"/>
      <c r="N46" s="44">
        <f t="shared" si="4"/>
        <v>0</v>
      </c>
      <c r="O46" s="46">
        <f t="shared" si="14"/>
        <v>0</v>
      </c>
      <c r="P46" s="9">
        <f t="shared" si="33"/>
        <v>0</v>
      </c>
      <c r="Q46" s="10">
        <f t="shared" si="34"/>
        <v>0</v>
      </c>
      <c r="R46" s="38"/>
      <c r="S46" s="17">
        <f t="shared" si="15"/>
        <v>0</v>
      </c>
      <c r="T46" s="13">
        <f t="shared" si="6"/>
        <v>9</v>
      </c>
      <c r="U46" s="38"/>
      <c r="V46" s="45">
        <f t="shared" si="16"/>
        <v>0</v>
      </c>
      <c r="W46" s="14">
        <f t="shared" si="7"/>
        <v>9</v>
      </c>
      <c r="X46" s="38"/>
      <c r="Y46" s="45">
        <f t="shared" si="17"/>
        <v>0</v>
      </c>
      <c r="Z46" s="32">
        <f t="shared" si="18"/>
        <v>0</v>
      </c>
      <c r="AA46" s="16">
        <f t="shared" si="19"/>
        <v>0</v>
      </c>
      <c r="AB46" s="18">
        <f t="shared" si="8"/>
        <v>0</v>
      </c>
      <c r="AC46" s="38"/>
      <c r="AD46" s="17">
        <f t="shared" si="20"/>
        <v>0</v>
      </c>
      <c r="AE46" s="20">
        <f t="shared" si="9"/>
        <v>9</v>
      </c>
      <c r="AF46" s="38"/>
      <c r="AG46" s="37">
        <f t="shared" si="21"/>
        <v>0</v>
      </c>
      <c r="AH46" s="21">
        <f t="shared" si="10"/>
        <v>9</v>
      </c>
      <c r="AI46" s="41"/>
      <c r="AJ46" s="42">
        <f t="shared" si="22"/>
        <v>0</v>
      </c>
      <c r="AK46" s="47">
        <f t="shared" si="23"/>
        <v>0</v>
      </c>
      <c r="AL46" s="25">
        <f t="shared" si="24"/>
        <v>0</v>
      </c>
      <c r="AM46" s="22">
        <f t="shared" si="11"/>
        <v>0</v>
      </c>
      <c r="AN46" s="38"/>
      <c r="AO46" s="17">
        <f t="shared" si="25"/>
        <v>0</v>
      </c>
      <c r="AP46" s="23">
        <f t="shared" si="12"/>
        <v>9</v>
      </c>
      <c r="AQ46" s="38"/>
      <c r="AR46" s="37">
        <f t="shared" si="26"/>
        <v>0</v>
      </c>
      <c r="AS46" s="24">
        <f t="shared" si="13"/>
        <v>9</v>
      </c>
      <c r="AT46" s="38"/>
      <c r="AU46" s="42">
        <f t="shared" si="27"/>
        <v>0</v>
      </c>
      <c r="AV46" s="47">
        <f t="shared" si="28"/>
        <v>0</v>
      </c>
    </row>
    <row r="47" spans="1:48" x14ac:dyDescent="0.3">
      <c r="A47">
        <v>46</v>
      </c>
      <c r="B47" s="64">
        <f t="shared" si="29"/>
        <v>3101</v>
      </c>
      <c r="C47" s="61" t="s">
        <v>11</v>
      </c>
      <c r="D47" s="15">
        <f t="shared" si="30"/>
        <v>3200</v>
      </c>
      <c r="E47" s="6">
        <f t="shared" si="31"/>
        <v>0</v>
      </c>
      <c r="F47" s="7">
        <f t="shared" si="32"/>
        <v>0</v>
      </c>
      <c r="G47" s="34"/>
      <c r="H47" s="35">
        <f t="shared" si="0"/>
        <v>0</v>
      </c>
      <c r="I47" s="31">
        <f t="shared" si="1"/>
        <v>9</v>
      </c>
      <c r="J47" s="38"/>
      <c r="K47" s="39">
        <f t="shared" si="2"/>
        <v>0</v>
      </c>
      <c r="L47" s="63">
        <f t="shared" si="3"/>
        <v>9</v>
      </c>
      <c r="M47" s="43"/>
      <c r="N47" s="44">
        <f t="shared" si="4"/>
        <v>0</v>
      </c>
      <c r="O47" s="46">
        <f t="shared" si="14"/>
        <v>0</v>
      </c>
      <c r="P47" s="9">
        <f t="shared" si="33"/>
        <v>0</v>
      </c>
      <c r="Q47" s="10">
        <f t="shared" si="34"/>
        <v>0</v>
      </c>
      <c r="R47" s="38"/>
      <c r="S47" s="17">
        <f t="shared" si="15"/>
        <v>0</v>
      </c>
      <c r="T47" s="13">
        <f t="shared" si="6"/>
        <v>9</v>
      </c>
      <c r="U47" s="38"/>
      <c r="V47" s="45">
        <f t="shared" si="16"/>
        <v>0</v>
      </c>
      <c r="W47" s="14">
        <f t="shared" si="7"/>
        <v>9</v>
      </c>
      <c r="X47" s="38"/>
      <c r="Y47" s="45">
        <f t="shared" si="17"/>
        <v>0</v>
      </c>
      <c r="Z47" s="32">
        <f t="shared" si="18"/>
        <v>0</v>
      </c>
      <c r="AA47" s="16">
        <f t="shared" si="19"/>
        <v>0</v>
      </c>
      <c r="AB47" s="18">
        <f t="shared" si="8"/>
        <v>0</v>
      </c>
      <c r="AC47" s="38"/>
      <c r="AD47" s="17">
        <f t="shared" si="20"/>
        <v>0</v>
      </c>
      <c r="AE47" s="20">
        <f t="shared" si="9"/>
        <v>9</v>
      </c>
      <c r="AF47" s="38"/>
      <c r="AG47" s="37">
        <f t="shared" si="21"/>
        <v>0</v>
      </c>
      <c r="AH47" s="21">
        <f t="shared" si="10"/>
        <v>9</v>
      </c>
      <c r="AI47" s="41"/>
      <c r="AJ47" s="42">
        <f t="shared" si="22"/>
        <v>0</v>
      </c>
      <c r="AK47" s="47">
        <f t="shared" si="23"/>
        <v>0</v>
      </c>
      <c r="AL47" s="25">
        <f t="shared" si="24"/>
        <v>0</v>
      </c>
      <c r="AM47" s="22">
        <f t="shared" si="11"/>
        <v>0</v>
      </c>
      <c r="AN47" s="38"/>
      <c r="AO47" s="17">
        <f t="shared" si="25"/>
        <v>0</v>
      </c>
      <c r="AP47" s="23">
        <f t="shared" si="12"/>
        <v>9</v>
      </c>
      <c r="AQ47" s="38"/>
      <c r="AR47" s="37">
        <f t="shared" si="26"/>
        <v>0</v>
      </c>
      <c r="AS47" s="24">
        <f t="shared" si="13"/>
        <v>9</v>
      </c>
      <c r="AT47" s="38"/>
      <c r="AU47" s="42">
        <f t="shared" si="27"/>
        <v>0</v>
      </c>
      <c r="AV47" s="47">
        <f t="shared" si="28"/>
        <v>0</v>
      </c>
    </row>
    <row r="48" spans="1:48" x14ac:dyDescent="0.3">
      <c r="A48">
        <v>47</v>
      </c>
      <c r="B48" s="64">
        <f t="shared" si="29"/>
        <v>3201</v>
      </c>
      <c r="C48" s="61" t="s">
        <v>11</v>
      </c>
      <c r="D48" s="15">
        <f t="shared" si="30"/>
        <v>3300</v>
      </c>
      <c r="E48" s="6">
        <f t="shared" si="31"/>
        <v>0</v>
      </c>
      <c r="F48" s="7">
        <f t="shared" si="32"/>
        <v>0</v>
      </c>
      <c r="G48" s="34"/>
      <c r="H48" s="35">
        <f t="shared" si="0"/>
        <v>0</v>
      </c>
      <c r="I48" s="31">
        <f t="shared" si="1"/>
        <v>9</v>
      </c>
      <c r="J48" s="38"/>
      <c r="K48" s="39">
        <f t="shared" si="2"/>
        <v>0</v>
      </c>
      <c r="L48" s="63">
        <f t="shared" si="3"/>
        <v>9</v>
      </c>
      <c r="M48" s="43"/>
      <c r="N48" s="44">
        <f t="shared" si="4"/>
        <v>0</v>
      </c>
      <c r="O48" s="46">
        <f t="shared" si="14"/>
        <v>0</v>
      </c>
      <c r="P48" s="9">
        <f t="shared" si="33"/>
        <v>0</v>
      </c>
      <c r="Q48" s="10">
        <f t="shared" si="34"/>
        <v>0</v>
      </c>
      <c r="R48" s="38"/>
      <c r="S48" s="17">
        <f t="shared" si="15"/>
        <v>0</v>
      </c>
      <c r="T48" s="13">
        <f t="shared" si="6"/>
        <v>9</v>
      </c>
      <c r="U48" s="38"/>
      <c r="V48" s="45">
        <f t="shared" si="16"/>
        <v>0</v>
      </c>
      <c r="W48" s="14">
        <f t="shared" si="7"/>
        <v>9</v>
      </c>
      <c r="X48" s="38"/>
      <c r="Y48" s="45">
        <f t="shared" si="17"/>
        <v>0</v>
      </c>
      <c r="Z48" s="32">
        <f t="shared" si="18"/>
        <v>0</v>
      </c>
      <c r="AA48" s="16">
        <f t="shared" si="19"/>
        <v>0</v>
      </c>
      <c r="AB48" s="18">
        <f t="shared" si="8"/>
        <v>0</v>
      </c>
      <c r="AC48" s="38"/>
      <c r="AD48" s="17">
        <f t="shared" si="20"/>
        <v>0</v>
      </c>
      <c r="AE48" s="20">
        <f t="shared" si="9"/>
        <v>9</v>
      </c>
      <c r="AF48" s="38"/>
      <c r="AG48" s="37">
        <f t="shared" si="21"/>
        <v>0</v>
      </c>
      <c r="AH48" s="21">
        <f t="shared" si="10"/>
        <v>9</v>
      </c>
      <c r="AI48" s="41"/>
      <c r="AJ48" s="42">
        <f t="shared" si="22"/>
        <v>0</v>
      </c>
      <c r="AK48" s="47">
        <f t="shared" si="23"/>
        <v>0</v>
      </c>
      <c r="AL48" s="25">
        <f t="shared" si="24"/>
        <v>0</v>
      </c>
      <c r="AM48" s="22">
        <f t="shared" si="11"/>
        <v>0</v>
      </c>
      <c r="AN48" s="38"/>
      <c r="AO48" s="17">
        <f t="shared" si="25"/>
        <v>0</v>
      </c>
      <c r="AP48" s="23">
        <f t="shared" si="12"/>
        <v>9</v>
      </c>
      <c r="AQ48" s="38"/>
      <c r="AR48" s="37">
        <f t="shared" si="26"/>
        <v>0</v>
      </c>
      <c r="AS48" s="24">
        <f t="shared" si="13"/>
        <v>9</v>
      </c>
      <c r="AT48" s="38"/>
      <c r="AU48" s="42">
        <f t="shared" si="27"/>
        <v>0</v>
      </c>
      <c r="AV48" s="47">
        <f t="shared" si="28"/>
        <v>0</v>
      </c>
    </row>
    <row r="49" spans="1:48" x14ac:dyDescent="0.3">
      <c r="A49">
        <v>48</v>
      </c>
      <c r="B49" s="64">
        <f t="shared" si="29"/>
        <v>3301</v>
      </c>
      <c r="C49" s="61" t="s">
        <v>11</v>
      </c>
      <c r="D49" s="15">
        <f t="shared" si="30"/>
        <v>3400</v>
      </c>
      <c r="E49" s="6">
        <f t="shared" si="31"/>
        <v>0</v>
      </c>
      <c r="F49" s="7">
        <f t="shared" si="32"/>
        <v>0</v>
      </c>
      <c r="G49" s="34"/>
      <c r="H49" s="35">
        <f t="shared" si="0"/>
        <v>0</v>
      </c>
      <c r="I49" s="31">
        <f t="shared" si="1"/>
        <v>9</v>
      </c>
      <c r="J49" s="38"/>
      <c r="K49" s="39">
        <f t="shared" si="2"/>
        <v>0</v>
      </c>
      <c r="L49" s="63">
        <f t="shared" si="3"/>
        <v>9</v>
      </c>
      <c r="M49" s="43"/>
      <c r="N49" s="44">
        <f t="shared" si="4"/>
        <v>0</v>
      </c>
      <c r="O49" s="46">
        <f t="shared" si="14"/>
        <v>0</v>
      </c>
      <c r="P49" s="9">
        <f t="shared" si="33"/>
        <v>0</v>
      </c>
      <c r="Q49" s="10">
        <f t="shared" si="34"/>
        <v>0</v>
      </c>
      <c r="R49" s="38"/>
      <c r="S49" s="17">
        <f t="shared" si="15"/>
        <v>0</v>
      </c>
      <c r="T49" s="13">
        <f t="shared" si="6"/>
        <v>9</v>
      </c>
      <c r="U49" s="38"/>
      <c r="V49" s="45">
        <f t="shared" si="16"/>
        <v>0</v>
      </c>
      <c r="W49" s="14">
        <f t="shared" si="7"/>
        <v>9</v>
      </c>
      <c r="X49" s="38"/>
      <c r="Y49" s="45">
        <f t="shared" si="17"/>
        <v>0</v>
      </c>
      <c r="Z49" s="32">
        <f t="shared" si="18"/>
        <v>0</v>
      </c>
      <c r="AA49" s="16">
        <f t="shared" si="19"/>
        <v>0</v>
      </c>
      <c r="AB49" s="18">
        <f t="shared" si="8"/>
        <v>0</v>
      </c>
      <c r="AC49" s="38"/>
      <c r="AD49" s="17">
        <f t="shared" si="20"/>
        <v>0</v>
      </c>
      <c r="AE49" s="20">
        <f t="shared" si="9"/>
        <v>9</v>
      </c>
      <c r="AF49" s="38"/>
      <c r="AG49" s="37">
        <f t="shared" si="21"/>
        <v>0</v>
      </c>
      <c r="AH49" s="21">
        <f t="shared" si="10"/>
        <v>9</v>
      </c>
      <c r="AI49" s="41"/>
      <c r="AJ49" s="42">
        <f t="shared" si="22"/>
        <v>0</v>
      </c>
      <c r="AK49" s="47">
        <f t="shared" si="23"/>
        <v>0</v>
      </c>
      <c r="AL49" s="25">
        <f t="shared" si="24"/>
        <v>0</v>
      </c>
      <c r="AM49" s="22">
        <f t="shared" si="11"/>
        <v>0</v>
      </c>
      <c r="AN49" s="38"/>
      <c r="AO49" s="17">
        <f t="shared" si="25"/>
        <v>0</v>
      </c>
      <c r="AP49" s="23">
        <f t="shared" si="12"/>
        <v>9</v>
      </c>
      <c r="AQ49" s="38"/>
      <c r="AR49" s="37">
        <f t="shared" si="26"/>
        <v>0</v>
      </c>
      <c r="AS49" s="24">
        <f t="shared" si="13"/>
        <v>9</v>
      </c>
      <c r="AT49" s="38"/>
      <c r="AU49" s="42">
        <f t="shared" si="27"/>
        <v>0</v>
      </c>
      <c r="AV49" s="47">
        <f t="shared" si="28"/>
        <v>0</v>
      </c>
    </row>
    <row r="50" spans="1:48" x14ac:dyDescent="0.3">
      <c r="A50">
        <v>49</v>
      </c>
      <c r="B50" s="64">
        <f t="shared" si="29"/>
        <v>3401</v>
      </c>
      <c r="C50" s="61" t="s">
        <v>11</v>
      </c>
      <c r="D50" s="15">
        <f t="shared" si="30"/>
        <v>3500</v>
      </c>
      <c r="E50" s="6">
        <f t="shared" si="31"/>
        <v>0</v>
      </c>
      <c r="F50" s="7">
        <f t="shared" si="32"/>
        <v>0</v>
      </c>
      <c r="G50" s="34"/>
      <c r="H50" s="35">
        <f t="shared" si="0"/>
        <v>0</v>
      </c>
      <c r="I50" s="31">
        <f t="shared" si="1"/>
        <v>9</v>
      </c>
      <c r="J50" s="38"/>
      <c r="K50" s="39">
        <f t="shared" si="2"/>
        <v>0</v>
      </c>
      <c r="L50" s="63">
        <f t="shared" si="3"/>
        <v>9</v>
      </c>
      <c r="M50" s="43"/>
      <c r="N50" s="44">
        <f t="shared" si="4"/>
        <v>0</v>
      </c>
      <c r="O50" s="46">
        <f t="shared" si="14"/>
        <v>0</v>
      </c>
      <c r="P50" s="9">
        <f t="shared" si="33"/>
        <v>0</v>
      </c>
      <c r="Q50" s="10">
        <f t="shared" si="34"/>
        <v>0</v>
      </c>
      <c r="R50" s="38"/>
      <c r="S50" s="17">
        <f t="shared" si="15"/>
        <v>0</v>
      </c>
      <c r="T50" s="13">
        <f t="shared" si="6"/>
        <v>9</v>
      </c>
      <c r="U50" s="38"/>
      <c r="V50" s="45">
        <f t="shared" si="16"/>
        <v>0</v>
      </c>
      <c r="W50" s="14">
        <f t="shared" si="7"/>
        <v>9</v>
      </c>
      <c r="X50" s="38"/>
      <c r="Y50" s="45">
        <f t="shared" si="17"/>
        <v>0</v>
      </c>
      <c r="Z50" s="32">
        <f t="shared" si="18"/>
        <v>0</v>
      </c>
      <c r="AA50" s="16">
        <f t="shared" si="19"/>
        <v>0</v>
      </c>
      <c r="AB50" s="18">
        <f t="shared" si="8"/>
        <v>0</v>
      </c>
      <c r="AC50" s="38"/>
      <c r="AD50" s="17">
        <f t="shared" si="20"/>
        <v>0</v>
      </c>
      <c r="AE50" s="20">
        <f t="shared" si="9"/>
        <v>9</v>
      </c>
      <c r="AF50" s="38"/>
      <c r="AG50" s="37">
        <f t="shared" si="21"/>
        <v>0</v>
      </c>
      <c r="AH50" s="21">
        <f t="shared" si="10"/>
        <v>9</v>
      </c>
      <c r="AI50" s="41"/>
      <c r="AJ50" s="42">
        <f t="shared" si="22"/>
        <v>0</v>
      </c>
      <c r="AK50" s="47">
        <f t="shared" si="23"/>
        <v>0</v>
      </c>
      <c r="AL50" s="25">
        <f t="shared" si="24"/>
        <v>0</v>
      </c>
      <c r="AM50" s="22">
        <f t="shared" si="11"/>
        <v>0</v>
      </c>
      <c r="AN50" s="38"/>
      <c r="AO50" s="17">
        <f t="shared" si="25"/>
        <v>0</v>
      </c>
      <c r="AP50" s="23">
        <f t="shared" si="12"/>
        <v>9</v>
      </c>
      <c r="AQ50" s="38"/>
      <c r="AR50" s="37">
        <f t="shared" si="26"/>
        <v>0</v>
      </c>
      <c r="AS50" s="24">
        <f t="shared" si="13"/>
        <v>9</v>
      </c>
      <c r="AT50" s="38"/>
      <c r="AU50" s="42">
        <f t="shared" si="27"/>
        <v>0</v>
      </c>
      <c r="AV50" s="47">
        <f t="shared" si="28"/>
        <v>0</v>
      </c>
    </row>
    <row r="51" spans="1:48" x14ac:dyDescent="0.3">
      <c r="A51">
        <v>50</v>
      </c>
      <c r="B51" s="64">
        <f t="shared" si="29"/>
        <v>3501</v>
      </c>
      <c r="C51" s="61" t="s">
        <v>11</v>
      </c>
      <c r="D51" s="15">
        <f t="shared" si="30"/>
        <v>3600</v>
      </c>
      <c r="E51" s="6">
        <f t="shared" si="31"/>
        <v>0</v>
      </c>
      <c r="F51" s="7">
        <f t="shared" si="32"/>
        <v>0</v>
      </c>
      <c r="G51" s="34"/>
      <c r="H51" s="35">
        <f t="shared" si="0"/>
        <v>0</v>
      </c>
      <c r="I51" s="31">
        <f t="shared" si="1"/>
        <v>9</v>
      </c>
      <c r="J51" s="38"/>
      <c r="K51" s="39">
        <f t="shared" si="2"/>
        <v>0</v>
      </c>
      <c r="L51" s="63">
        <f t="shared" si="3"/>
        <v>9</v>
      </c>
      <c r="M51" s="43"/>
      <c r="N51" s="44">
        <f t="shared" si="4"/>
        <v>0</v>
      </c>
      <c r="O51" s="46">
        <f t="shared" si="14"/>
        <v>0</v>
      </c>
      <c r="P51" s="9">
        <f t="shared" si="33"/>
        <v>0</v>
      </c>
      <c r="Q51" s="10">
        <f t="shared" si="34"/>
        <v>0</v>
      </c>
      <c r="R51" s="38"/>
      <c r="S51" s="17">
        <f t="shared" si="15"/>
        <v>0</v>
      </c>
      <c r="T51" s="13">
        <f t="shared" si="6"/>
        <v>9</v>
      </c>
      <c r="U51" s="38"/>
      <c r="V51" s="45">
        <f t="shared" si="16"/>
        <v>0</v>
      </c>
      <c r="W51" s="14">
        <f t="shared" si="7"/>
        <v>9</v>
      </c>
      <c r="X51" s="38"/>
      <c r="Y51" s="45">
        <f t="shared" si="17"/>
        <v>0</v>
      </c>
      <c r="Z51" s="32">
        <f t="shared" si="18"/>
        <v>0</v>
      </c>
      <c r="AA51" s="16">
        <f t="shared" si="19"/>
        <v>0</v>
      </c>
      <c r="AB51" s="18">
        <f t="shared" si="8"/>
        <v>0</v>
      </c>
      <c r="AC51" s="38"/>
      <c r="AD51" s="17">
        <f t="shared" si="20"/>
        <v>0</v>
      </c>
      <c r="AE51" s="20">
        <f t="shared" si="9"/>
        <v>9</v>
      </c>
      <c r="AF51" s="38"/>
      <c r="AG51" s="37">
        <f t="shared" si="21"/>
        <v>0</v>
      </c>
      <c r="AH51" s="21">
        <f t="shared" si="10"/>
        <v>9</v>
      </c>
      <c r="AI51" s="41"/>
      <c r="AJ51" s="42">
        <f t="shared" si="22"/>
        <v>0</v>
      </c>
      <c r="AK51" s="47">
        <f t="shared" si="23"/>
        <v>0</v>
      </c>
      <c r="AL51" s="25">
        <f t="shared" si="24"/>
        <v>0</v>
      </c>
      <c r="AM51" s="22">
        <f t="shared" si="11"/>
        <v>0</v>
      </c>
      <c r="AN51" s="38"/>
      <c r="AO51" s="17">
        <f t="shared" si="25"/>
        <v>0</v>
      </c>
      <c r="AP51" s="23">
        <f t="shared" si="12"/>
        <v>9</v>
      </c>
      <c r="AQ51" s="38"/>
      <c r="AR51" s="37">
        <f t="shared" si="26"/>
        <v>0</v>
      </c>
      <c r="AS51" s="24">
        <f t="shared" si="13"/>
        <v>9</v>
      </c>
      <c r="AT51" s="38"/>
      <c r="AU51" s="42">
        <f t="shared" si="27"/>
        <v>0</v>
      </c>
      <c r="AV51" s="47">
        <f t="shared" si="28"/>
        <v>0</v>
      </c>
    </row>
    <row r="52" spans="1:48" x14ac:dyDescent="0.3">
      <c r="A52">
        <v>51</v>
      </c>
      <c r="B52" s="64">
        <f t="shared" si="29"/>
        <v>3601</v>
      </c>
      <c r="C52" s="61" t="s">
        <v>11</v>
      </c>
      <c r="D52" s="15">
        <f t="shared" si="30"/>
        <v>3700</v>
      </c>
      <c r="E52" s="6">
        <f t="shared" si="31"/>
        <v>0</v>
      </c>
      <c r="F52" s="7">
        <f t="shared" si="32"/>
        <v>0</v>
      </c>
      <c r="G52" s="34"/>
      <c r="H52" s="35">
        <f t="shared" si="0"/>
        <v>0</v>
      </c>
      <c r="I52" s="31">
        <f t="shared" si="1"/>
        <v>9</v>
      </c>
      <c r="J52" s="38"/>
      <c r="K52" s="39">
        <f t="shared" si="2"/>
        <v>0</v>
      </c>
      <c r="L52" s="63">
        <f t="shared" si="3"/>
        <v>9</v>
      </c>
      <c r="M52" s="43"/>
      <c r="N52" s="44">
        <f t="shared" si="4"/>
        <v>0</v>
      </c>
      <c r="O52" s="46">
        <f t="shared" si="14"/>
        <v>0</v>
      </c>
      <c r="P52" s="9">
        <f t="shared" si="33"/>
        <v>0</v>
      </c>
      <c r="Q52" s="10">
        <f t="shared" si="34"/>
        <v>0</v>
      </c>
      <c r="R52" s="38"/>
      <c r="S52" s="17">
        <f t="shared" si="15"/>
        <v>0</v>
      </c>
      <c r="T52" s="13">
        <f t="shared" si="6"/>
        <v>9</v>
      </c>
      <c r="U52" s="38"/>
      <c r="V52" s="45">
        <f t="shared" si="16"/>
        <v>0</v>
      </c>
      <c r="W52" s="14">
        <f t="shared" si="7"/>
        <v>9</v>
      </c>
      <c r="X52" s="38"/>
      <c r="Y52" s="45">
        <f t="shared" si="17"/>
        <v>0</v>
      </c>
      <c r="Z52" s="32">
        <f t="shared" si="18"/>
        <v>0</v>
      </c>
      <c r="AA52" s="16">
        <f t="shared" si="19"/>
        <v>0</v>
      </c>
      <c r="AB52" s="18">
        <f t="shared" si="8"/>
        <v>0</v>
      </c>
      <c r="AC52" s="38"/>
      <c r="AD52" s="17">
        <f t="shared" si="20"/>
        <v>0</v>
      </c>
      <c r="AE52" s="20">
        <f t="shared" si="9"/>
        <v>9</v>
      </c>
      <c r="AF52" s="38"/>
      <c r="AG52" s="37">
        <f t="shared" si="21"/>
        <v>0</v>
      </c>
      <c r="AH52" s="21">
        <f t="shared" si="10"/>
        <v>9</v>
      </c>
      <c r="AI52" s="41"/>
      <c r="AJ52" s="42">
        <f t="shared" si="22"/>
        <v>0</v>
      </c>
      <c r="AK52" s="47">
        <f t="shared" si="23"/>
        <v>0</v>
      </c>
      <c r="AL52" s="25">
        <f t="shared" si="24"/>
        <v>0</v>
      </c>
      <c r="AM52" s="22">
        <f t="shared" si="11"/>
        <v>0</v>
      </c>
      <c r="AN52" s="38"/>
      <c r="AO52" s="17">
        <f t="shared" si="25"/>
        <v>0</v>
      </c>
      <c r="AP52" s="23">
        <f t="shared" si="12"/>
        <v>9</v>
      </c>
      <c r="AQ52" s="38"/>
      <c r="AR52" s="37">
        <f t="shared" si="26"/>
        <v>0</v>
      </c>
      <c r="AS52" s="24">
        <f t="shared" si="13"/>
        <v>9</v>
      </c>
      <c r="AT52" s="38"/>
      <c r="AU52" s="42">
        <f t="shared" si="27"/>
        <v>0</v>
      </c>
      <c r="AV52" s="47">
        <f t="shared" si="28"/>
        <v>0</v>
      </c>
    </row>
    <row r="53" spans="1:48" x14ac:dyDescent="0.3">
      <c r="A53">
        <v>52</v>
      </c>
      <c r="B53" s="64">
        <f t="shared" si="29"/>
        <v>3701</v>
      </c>
      <c r="C53" s="61" t="s">
        <v>11</v>
      </c>
      <c r="D53" s="15">
        <f t="shared" si="30"/>
        <v>3800</v>
      </c>
      <c r="E53" s="6">
        <f t="shared" si="31"/>
        <v>0</v>
      </c>
      <c r="F53" s="7">
        <f t="shared" si="32"/>
        <v>0</v>
      </c>
      <c r="G53" s="34"/>
      <c r="H53" s="35">
        <f t="shared" si="0"/>
        <v>0</v>
      </c>
      <c r="I53" s="31">
        <f t="shared" si="1"/>
        <v>9</v>
      </c>
      <c r="J53" s="38"/>
      <c r="K53" s="39">
        <f t="shared" si="2"/>
        <v>0</v>
      </c>
      <c r="L53" s="63">
        <f t="shared" si="3"/>
        <v>9</v>
      </c>
      <c r="M53" s="43"/>
      <c r="N53" s="44">
        <f t="shared" si="4"/>
        <v>0</v>
      </c>
      <c r="O53" s="46">
        <f t="shared" si="14"/>
        <v>0</v>
      </c>
      <c r="P53" s="9">
        <f t="shared" si="33"/>
        <v>0</v>
      </c>
      <c r="Q53" s="10">
        <f t="shared" si="34"/>
        <v>0</v>
      </c>
      <c r="R53" s="38"/>
      <c r="S53" s="17">
        <f t="shared" si="15"/>
        <v>0</v>
      </c>
      <c r="T53" s="13">
        <f t="shared" si="6"/>
        <v>9</v>
      </c>
      <c r="U53" s="38"/>
      <c r="V53" s="45">
        <f t="shared" si="16"/>
        <v>0</v>
      </c>
      <c r="W53" s="14">
        <f t="shared" si="7"/>
        <v>9</v>
      </c>
      <c r="X53" s="38"/>
      <c r="Y53" s="45">
        <f t="shared" si="17"/>
        <v>0</v>
      </c>
      <c r="Z53" s="32">
        <f t="shared" si="18"/>
        <v>0</v>
      </c>
      <c r="AA53" s="16">
        <f t="shared" si="19"/>
        <v>0</v>
      </c>
      <c r="AB53" s="18">
        <f t="shared" si="8"/>
        <v>0</v>
      </c>
      <c r="AC53" s="38"/>
      <c r="AD53" s="17">
        <f t="shared" si="20"/>
        <v>0</v>
      </c>
      <c r="AE53" s="20">
        <f t="shared" si="9"/>
        <v>9</v>
      </c>
      <c r="AF53" s="38"/>
      <c r="AG53" s="37">
        <f t="shared" si="21"/>
        <v>0</v>
      </c>
      <c r="AH53" s="21">
        <f t="shared" si="10"/>
        <v>9</v>
      </c>
      <c r="AI53" s="41"/>
      <c r="AJ53" s="42">
        <f t="shared" si="22"/>
        <v>0</v>
      </c>
      <c r="AK53" s="47">
        <f t="shared" si="23"/>
        <v>0</v>
      </c>
      <c r="AL53" s="25">
        <f t="shared" si="24"/>
        <v>0</v>
      </c>
      <c r="AM53" s="22">
        <f t="shared" si="11"/>
        <v>0</v>
      </c>
      <c r="AN53" s="38"/>
      <c r="AO53" s="17">
        <f t="shared" si="25"/>
        <v>0</v>
      </c>
      <c r="AP53" s="23">
        <f t="shared" si="12"/>
        <v>9</v>
      </c>
      <c r="AQ53" s="38"/>
      <c r="AR53" s="37">
        <f t="shared" si="26"/>
        <v>0</v>
      </c>
      <c r="AS53" s="24">
        <f t="shared" si="13"/>
        <v>9</v>
      </c>
      <c r="AT53" s="38"/>
      <c r="AU53" s="42">
        <f t="shared" si="27"/>
        <v>0</v>
      </c>
      <c r="AV53" s="47">
        <f t="shared" si="28"/>
        <v>0</v>
      </c>
    </row>
    <row r="54" spans="1:48" x14ac:dyDescent="0.3">
      <c r="A54">
        <v>53</v>
      </c>
      <c r="B54" s="64">
        <f t="shared" si="29"/>
        <v>3801</v>
      </c>
      <c r="C54" s="61" t="s">
        <v>11</v>
      </c>
      <c r="D54" s="15">
        <f t="shared" si="30"/>
        <v>3900</v>
      </c>
      <c r="E54" s="6">
        <f t="shared" si="31"/>
        <v>0</v>
      </c>
      <c r="F54" s="7">
        <f t="shared" si="32"/>
        <v>0</v>
      </c>
      <c r="G54" s="34"/>
      <c r="H54" s="35">
        <f t="shared" si="0"/>
        <v>0</v>
      </c>
      <c r="I54" s="31">
        <f t="shared" si="1"/>
        <v>9</v>
      </c>
      <c r="J54" s="38"/>
      <c r="K54" s="39">
        <f t="shared" si="2"/>
        <v>0</v>
      </c>
      <c r="L54" s="63">
        <f t="shared" si="3"/>
        <v>9</v>
      </c>
      <c r="M54" s="43"/>
      <c r="N54" s="44">
        <f t="shared" si="4"/>
        <v>0</v>
      </c>
      <c r="O54" s="46">
        <f t="shared" si="14"/>
        <v>0</v>
      </c>
      <c r="P54" s="9">
        <f t="shared" si="33"/>
        <v>0</v>
      </c>
      <c r="Q54" s="10">
        <f t="shared" si="34"/>
        <v>0</v>
      </c>
      <c r="R54" s="38"/>
      <c r="S54" s="17">
        <f t="shared" si="15"/>
        <v>0</v>
      </c>
      <c r="T54" s="13">
        <f t="shared" si="6"/>
        <v>9</v>
      </c>
      <c r="U54" s="38"/>
      <c r="V54" s="45">
        <f t="shared" si="16"/>
        <v>0</v>
      </c>
      <c r="W54" s="14">
        <f t="shared" si="7"/>
        <v>9</v>
      </c>
      <c r="X54" s="38"/>
      <c r="Y54" s="45">
        <f t="shared" si="17"/>
        <v>0</v>
      </c>
      <c r="Z54" s="32">
        <f t="shared" si="18"/>
        <v>0</v>
      </c>
      <c r="AA54" s="16">
        <f t="shared" si="19"/>
        <v>0</v>
      </c>
      <c r="AB54" s="18">
        <f t="shared" si="8"/>
        <v>0</v>
      </c>
      <c r="AC54" s="38"/>
      <c r="AD54" s="17">
        <f t="shared" si="20"/>
        <v>0</v>
      </c>
      <c r="AE54" s="20">
        <f t="shared" si="9"/>
        <v>9</v>
      </c>
      <c r="AF54" s="38"/>
      <c r="AG54" s="37">
        <f t="shared" si="21"/>
        <v>0</v>
      </c>
      <c r="AH54" s="21">
        <f t="shared" si="10"/>
        <v>9</v>
      </c>
      <c r="AI54" s="41"/>
      <c r="AJ54" s="42">
        <f t="shared" si="22"/>
        <v>0</v>
      </c>
      <c r="AK54" s="47">
        <f t="shared" si="23"/>
        <v>0</v>
      </c>
      <c r="AL54" s="25">
        <f t="shared" si="24"/>
        <v>0</v>
      </c>
      <c r="AM54" s="22">
        <f t="shared" si="11"/>
        <v>0</v>
      </c>
      <c r="AN54" s="38"/>
      <c r="AO54" s="17">
        <f t="shared" si="25"/>
        <v>0</v>
      </c>
      <c r="AP54" s="23">
        <f t="shared" si="12"/>
        <v>9</v>
      </c>
      <c r="AQ54" s="38"/>
      <c r="AR54" s="37">
        <f t="shared" si="26"/>
        <v>0</v>
      </c>
      <c r="AS54" s="24">
        <f t="shared" si="13"/>
        <v>9</v>
      </c>
      <c r="AT54" s="38"/>
      <c r="AU54" s="42">
        <f t="shared" si="27"/>
        <v>0</v>
      </c>
      <c r="AV54" s="47">
        <f t="shared" si="28"/>
        <v>0</v>
      </c>
    </row>
    <row r="55" spans="1:48" x14ac:dyDescent="0.3">
      <c r="A55">
        <v>54</v>
      </c>
      <c r="B55" s="64">
        <f t="shared" si="29"/>
        <v>3901</v>
      </c>
      <c r="C55" s="61" t="s">
        <v>11</v>
      </c>
      <c r="D55" s="15">
        <f t="shared" si="30"/>
        <v>4000</v>
      </c>
      <c r="E55" s="6">
        <f t="shared" si="31"/>
        <v>0</v>
      </c>
      <c r="F55" s="7">
        <f t="shared" si="32"/>
        <v>0</v>
      </c>
      <c r="G55" s="34"/>
      <c r="H55" s="35">
        <f t="shared" si="0"/>
        <v>0</v>
      </c>
      <c r="I55" s="31">
        <f t="shared" si="1"/>
        <v>9</v>
      </c>
      <c r="J55" s="38"/>
      <c r="K55" s="39">
        <f t="shared" si="2"/>
        <v>0</v>
      </c>
      <c r="L55" s="63">
        <f t="shared" si="3"/>
        <v>9</v>
      </c>
      <c r="M55" s="43"/>
      <c r="N55" s="44">
        <f t="shared" si="4"/>
        <v>0</v>
      </c>
      <c r="O55" s="46">
        <f t="shared" si="14"/>
        <v>0</v>
      </c>
      <c r="P55" s="9">
        <f t="shared" si="33"/>
        <v>0</v>
      </c>
      <c r="Q55" s="10">
        <f t="shared" si="34"/>
        <v>0</v>
      </c>
      <c r="R55" s="38"/>
      <c r="S55" s="17">
        <f t="shared" si="15"/>
        <v>0</v>
      </c>
      <c r="T55" s="13">
        <f t="shared" si="6"/>
        <v>9</v>
      </c>
      <c r="U55" s="38"/>
      <c r="V55" s="45">
        <f t="shared" si="16"/>
        <v>0</v>
      </c>
      <c r="W55" s="14">
        <f t="shared" si="7"/>
        <v>9</v>
      </c>
      <c r="X55" s="38"/>
      <c r="Y55" s="45">
        <f t="shared" si="17"/>
        <v>0</v>
      </c>
      <c r="Z55" s="32">
        <f t="shared" si="18"/>
        <v>0</v>
      </c>
      <c r="AA55" s="16">
        <f t="shared" si="19"/>
        <v>0</v>
      </c>
      <c r="AB55" s="18">
        <f t="shared" si="8"/>
        <v>0</v>
      </c>
      <c r="AC55" s="38"/>
      <c r="AD55" s="17">
        <f t="shared" si="20"/>
        <v>0</v>
      </c>
      <c r="AE55" s="20">
        <f t="shared" si="9"/>
        <v>9</v>
      </c>
      <c r="AF55" s="38"/>
      <c r="AG55" s="37">
        <f t="shared" si="21"/>
        <v>0</v>
      </c>
      <c r="AH55" s="21">
        <f t="shared" si="10"/>
        <v>9</v>
      </c>
      <c r="AI55" s="41"/>
      <c r="AJ55" s="42">
        <f t="shared" si="22"/>
        <v>0</v>
      </c>
      <c r="AK55" s="47">
        <f t="shared" si="23"/>
        <v>0</v>
      </c>
      <c r="AL55" s="25">
        <f t="shared" si="24"/>
        <v>0</v>
      </c>
      <c r="AM55" s="22">
        <f t="shared" si="11"/>
        <v>0</v>
      </c>
      <c r="AN55" s="38"/>
      <c r="AO55" s="17">
        <f t="shared" si="25"/>
        <v>0</v>
      </c>
      <c r="AP55" s="23">
        <f t="shared" si="12"/>
        <v>9</v>
      </c>
      <c r="AQ55" s="38"/>
      <c r="AR55" s="37">
        <f t="shared" si="26"/>
        <v>0</v>
      </c>
      <c r="AS55" s="24">
        <f t="shared" si="13"/>
        <v>9</v>
      </c>
      <c r="AT55" s="38"/>
      <c r="AU55" s="42">
        <f t="shared" si="27"/>
        <v>0</v>
      </c>
      <c r="AV55" s="47">
        <f t="shared" si="28"/>
        <v>0</v>
      </c>
    </row>
    <row r="56" spans="1:48" x14ac:dyDescent="0.3">
      <c r="A56">
        <v>55</v>
      </c>
      <c r="B56" s="64">
        <f t="shared" si="29"/>
        <v>4001</v>
      </c>
      <c r="C56" s="61" t="s">
        <v>11</v>
      </c>
      <c r="D56" s="15">
        <f t="shared" si="30"/>
        <v>4100</v>
      </c>
      <c r="E56" s="6">
        <f t="shared" si="31"/>
        <v>0</v>
      </c>
      <c r="F56" s="7">
        <f t="shared" si="32"/>
        <v>0</v>
      </c>
      <c r="G56" s="34"/>
      <c r="H56" s="35">
        <f t="shared" si="0"/>
        <v>0</v>
      </c>
      <c r="I56" s="31">
        <f t="shared" si="1"/>
        <v>9</v>
      </c>
      <c r="J56" s="38"/>
      <c r="K56" s="39">
        <f t="shared" si="2"/>
        <v>0</v>
      </c>
      <c r="L56" s="63">
        <f t="shared" si="3"/>
        <v>9</v>
      </c>
      <c r="M56" s="43"/>
      <c r="N56" s="44">
        <f t="shared" si="4"/>
        <v>0</v>
      </c>
      <c r="O56" s="46">
        <f t="shared" si="14"/>
        <v>0</v>
      </c>
      <c r="P56" s="9">
        <f t="shared" si="33"/>
        <v>0</v>
      </c>
      <c r="Q56" s="10">
        <f t="shared" si="34"/>
        <v>0</v>
      </c>
      <c r="R56" s="38"/>
      <c r="S56" s="17">
        <f t="shared" si="15"/>
        <v>0</v>
      </c>
      <c r="T56" s="13">
        <f t="shared" si="6"/>
        <v>9</v>
      </c>
      <c r="U56" s="38"/>
      <c r="V56" s="45">
        <f t="shared" si="16"/>
        <v>0</v>
      </c>
      <c r="W56" s="14">
        <f t="shared" si="7"/>
        <v>9</v>
      </c>
      <c r="X56" s="38"/>
      <c r="Y56" s="45">
        <f t="shared" si="17"/>
        <v>0</v>
      </c>
      <c r="Z56" s="32">
        <f t="shared" si="18"/>
        <v>0</v>
      </c>
      <c r="AA56" s="16">
        <f t="shared" si="19"/>
        <v>0</v>
      </c>
      <c r="AB56" s="18">
        <f t="shared" si="8"/>
        <v>0</v>
      </c>
      <c r="AC56" s="38"/>
      <c r="AD56" s="17">
        <f t="shared" si="20"/>
        <v>0</v>
      </c>
      <c r="AE56" s="20">
        <f t="shared" si="9"/>
        <v>9</v>
      </c>
      <c r="AF56" s="38"/>
      <c r="AG56" s="37">
        <f t="shared" si="21"/>
        <v>0</v>
      </c>
      <c r="AH56" s="21">
        <f t="shared" si="10"/>
        <v>9</v>
      </c>
      <c r="AI56" s="41"/>
      <c r="AJ56" s="42">
        <f t="shared" si="22"/>
        <v>0</v>
      </c>
      <c r="AK56" s="47">
        <f t="shared" si="23"/>
        <v>0</v>
      </c>
      <c r="AL56" s="25">
        <f t="shared" si="24"/>
        <v>0</v>
      </c>
      <c r="AM56" s="22">
        <f t="shared" si="11"/>
        <v>0</v>
      </c>
      <c r="AN56" s="38"/>
      <c r="AO56" s="17">
        <f t="shared" si="25"/>
        <v>0</v>
      </c>
      <c r="AP56" s="23">
        <f t="shared" si="12"/>
        <v>9</v>
      </c>
      <c r="AQ56" s="38"/>
      <c r="AR56" s="37">
        <f t="shared" si="26"/>
        <v>0</v>
      </c>
      <c r="AS56" s="24">
        <f t="shared" si="13"/>
        <v>9</v>
      </c>
      <c r="AT56" s="38"/>
      <c r="AU56" s="42">
        <f t="shared" si="27"/>
        <v>0</v>
      </c>
      <c r="AV56" s="47">
        <f t="shared" si="28"/>
        <v>0</v>
      </c>
    </row>
    <row r="57" spans="1:48" x14ac:dyDescent="0.3">
      <c r="A57">
        <v>56</v>
      </c>
      <c r="B57" s="64">
        <f t="shared" si="29"/>
        <v>4101</v>
      </c>
      <c r="C57" s="61" t="s">
        <v>11</v>
      </c>
      <c r="D57" s="15">
        <f t="shared" si="30"/>
        <v>4200</v>
      </c>
      <c r="E57" s="6">
        <f t="shared" si="31"/>
        <v>0</v>
      </c>
      <c r="F57" s="7">
        <f t="shared" si="32"/>
        <v>0</v>
      </c>
      <c r="G57" s="34"/>
      <c r="H57" s="35">
        <f t="shared" si="0"/>
        <v>0</v>
      </c>
      <c r="I57" s="31">
        <f t="shared" si="1"/>
        <v>9</v>
      </c>
      <c r="J57" s="38"/>
      <c r="K57" s="39">
        <f t="shared" si="2"/>
        <v>0</v>
      </c>
      <c r="L57" s="63">
        <f t="shared" si="3"/>
        <v>9</v>
      </c>
      <c r="M57" s="43"/>
      <c r="N57" s="44">
        <f t="shared" si="4"/>
        <v>0</v>
      </c>
      <c r="O57" s="46">
        <f t="shared" si="14"/>
        <v>0</v>
      </c>
      <c r="P57" s="9">
        <f t="shared" si="33"/>
        <v>0</v>
      </c>
      <c r="Q57" s="10">
        <f t="shared" si="34"/>
        <v>0</v>
      </c>
      <c r="R57" s="38"/>
      <c r="S57" s="17">
        <f t="shared" si="15"/>
        <v>0</v>
      </c>
      <c r="T57" s="13">
        <f t="shared" si="6"/>
        <v>9</v>
      </c>
      <c r="U57" s="38"/>
      <c r="V57" s="45">
        <f t="shared" si="16"/>
        <v>0</v>
      </c>
      <c r="W57" s="14">
        <f t="shared" si="7"/>
        <v>9</v>
      </c>
      <c r="X57" s="38"/>
      <c r="Y57" s="45">
        <f t="shared" si="17"/>
        <v>0</v>
      </c>
      <c r="Z57" s="32">
        <f t="shared" si="18"/>
        <v>0</v>
      </c>
      <c r="AA57" s="16">
        <f t="shared" si="19"/>
        <v>0</v>
      </c>
      <c r="AB57" s="18">
        <f t="shared" si="8"/>
        <v>0</v>
      </c>
      <c r="AC57" s="38"/>
      <c r="AD57" s="17">
        <f t="shared" si="20"/>
        <v>0</v>
      </c>
      <c r="AE57" s="20">
        <f t="shared" si="9"/>
        <v>9</v>
      </c>
      <c r="AF57" s="38"/>
      <c r="AG57" s="37">
        <f t="shared" si="21"/>
        <v>0</v>
      </c>
      <c r="AH57" s="21">
        <f t="shared" si="10"/>
        <v>9</v>
      </c>
      <c r="AI57" s="41"/>
      <c r="AJ57" s="42">
        <f t="shared" si="22"/>
        <v>0</v>
      </c>
      <c r="AK57" s="47">
        <f t="shared" si="23"/>
        <v>0</v>
      </c>
      <c r="AL57" s="25">
        <f t="shared" si="24"/>
        <v>0</v>
      </c>
      <c r="AM57" s="22">
        <f t="shared" si="11"/>
        <v>0</v>
      </c>
      <c r="AN57" s="38"/>
      <c r="AO57" s="17">
        <f t="shared" si="25"/>
        <v>0</v>
      </c>
      <c r="AP57" s="23">
        <f t="shared" si="12"/>
        <v>9</v>
      </c>
      <c r="AQ57" s="38"/>
      <c r="AR57" s="37">
        <f t="shared" si="26"/>
        <v>0</v>
      </c>
      <c r="AS57" s="24">
        <f t="shared" si="13"/>
        <v>9</v>
      </c>
      <c r="AT57" s="38"/>
      <c r="AU57" s="42">
        <f t="shared" si="27"/>
        <v>0</v>
      </c>
      <c r="AV57" s="47">
        <f t="shared" si="28"/>
        <v>0</v>
      </c>
    </row>
    <row r="58" spans="1:48" x14ac:dyDescent="0.3">
      <c r="A58">
        <v>57</v>
      </c>
      <c r="B58" s="64">
        <f t="shared" si="29"/>
        <v>4201</v>
      </c>
      <c r="C58" s="61" t="s">
        <v>11</v>
      </c>
      <c r="D58" s="15">
        <f t="shared" si="30"/>
        <v>4300</v>
      </c>
      <c r="E58" s="6">
        <f t="shared" si="31"/>
        <v>0</v>
      </c>
      <c r="F58" s="7">
        <f t="shared" si="32"/>
        <v>0</v>
      </c>
      <c r="G58" s="34"/>
      <c r="H58" s="35">
        <f t="shared" si="0"/>
        <v>0</v>
      </c>
      <c r="I58" s="31">
        <f t="shared" si="1"/>
        <v>9</v>
      </c>
      <c r="J58" s="38"/>
      <c r="K58" s="39">
        <f t="shared" si="2"/>
        <v>0</v>
      </c>
      <c r="L58" s="63">
        <f t="shared" si="3"/>
        <v>9</v>
      </c>
      <c r="M58" s="43"/>
      <c r="N58" s="44">
        <f t="shared" si="4"/>
        <v>0</v>
      </c>
      <c r="O58" s="46">
        <f t="shared" si="14"/>
        <v>0</v>
      </c>
      <c r="P58" s="9">
        <f t="shared" si="33"/>
        <v>0</v>
      </c>
      <c r="Q58" s="10">
        <f t="shared" si="34"/>
        <v>0</v>
      </c>
      <c r="R58" s="38"/>
      <c r="S58" s="17">
        <f t="shared" si="15"/>
        <v>0</v>
      </c>
      <c r="T58" s="13">
        <f t="shared" si="6"/>
        <v>9</v>
      </c>
      <c r="U58" s="38"/>
      <c r="V58" s="45">
        <f t="shared" si="16"/>
        <v>0</v>
      </c>
      <c r="W58" s="14">
        <f t="shared" si="7"/>
        <v>9</v>
      </c>
      <c r="X58" s="38"/>
      <c r="Y58" s="45">
        <f t="shared" si="17"/>
        <v>0</v>
      </c>
      <c r="Z58" s="32">
        <f t="shared" si="18"/>
        <v>0</v>
      </c>
      <c r="AA58" s="16">
        <f t="shared" si="19"/>
        <v>0</v>
      </c>
      <c r="AB58" s="18">
        <f t="shared" si="8"/>
        <v>0</v>
      </c>
      <c r="AC58" s="38"/>
      <c r="AD58" s="17">
        <f t="shared" si="20"/>
        <v>0</v>
      </c>
      <c r="AE58" s="20">
        <f t="shared" si="9"/>
        <v>9</v>
      </c>
      <c r="AF58" s="38"/>
      <c r="AG58" s="37">
        <f t="shared" si="21"/>
        <v>0</v>
      </c>
      <c r="AH58" s="21">
        <f t="shared" si="10"/>
        <v>9</v>
      </c>
      <c r="AI58" s="41"/>
      <c r="AJ58" s="42">
        <f t="shared" si="22"/>
        <v>0</v>
      </c>
      <c r="AK58" s="47">
        <f t="shared" si="23"/>
        <v>0</v>
      </c>
      <c r="AL58" s="25">
        <f t="shared" si="24"/>
        <v>0</v>
      </c>
      <c r="AM58" s="22">
        <f t="shared" si="11"/>
        <v>0</v>
      </c>
      <c r="AN58" s="38"/>
      <c r="AO58" s="17">
        <f t="shared" si="25"/>
        <v>0</v>
      </c>
      <c r="AP58" s="23">
        <f t="shared" si="12"/>
        <v>9</v>
      </c>
      <c r="AQ58" s="38"/>
      <c r="AR58" s="37">
        <f t="shared" si="26"/>
        <v>0</v>
      </c>
      <c r="AS58" s="24">
        <f t="shared" si="13"/>
        <v>9</v>
      </c>
      <c r="AT58" s="38"/>
      <c r="AU58" s="42">
        <f t="shared" si="27"/>
        <v>0</v>
      </c>
      <c r="AV58" s="47">
        <f t="shared" si="28"/>
        <v>0</v>
      </c>
    </row>
    <row r="59" spans="1:48" x14ac:dyDescent="0.3">
      <c r="A59">
        <v>58</v>
      </c>
      <c r="B59" s="64">
        <f t="shared" si="29"/>
        <v>4301</v>
      </c>
      <c r="C59" s="61" t="s">
        <v>11</v>
      </c>
      <c r="D59" s="15">
        <f t="shared" si="30"/>
        <v>4400</v>
      </c>
      <c r="E59" s="6">
        <f t="shared" si="31"/>
        <v>0</v>
      </c>
      <c r="F59" s="7">
        <f t="shared" si="32"/>
        <v>0</v>
      </c>
      <c r="G59" s="34"/>
      <c r="H59" s="35">
        <f t="shared" si="0"/>
        <v>0</v>
      </c>
      <c r="I59" s="31">
        <f t="shared" si="1"/>
        <v>9</v>
      </c>
      <c r="J59" s="38"/>
      <c r="K59" s="39">
        <f t="shared" si="2"/>
        <v>0</v>
      </c>
      <c r="L59" s="63">
        <f t="shared" si="3"/>
        <v>9</v>
      </c>
      <c r="M59" s="43"/>
      <c r="N59" s="44">
        <f t="shared" si="4"/>
        <v>0</v>
      </c>
      <c r="O59" s="46">
        <f t="shared" si="14"/>
        <v>0</v>
      </c>
      <c r="P59" s="9">
        <f t="shared" si="33"/>
        <v>0</v>
      </c>
      <c r="Q59" s="10">
        <f t="shared" si="34"/>
        <v>0</v>
      </c>
      <c r="R59" s="38"/>
      <c r="S59" s="17">
        <f t="shared" si="15"/>
        <v>0</v>
      </c>
      <c r="T59" s="13">
        <f t="shared" si="6"/>
        <v>9</v>
      </c>
      <c r="U59" s="38"/>
      <c r="V59" s="45">
        <f t="shared" si="16"/>
        <v>0</v>
      </c>
      <c r="W59" s="14">
        <f t="shared" si="7"/>
        <v>9</v>
      </c>
      <c r="X59" s="38"/>
      <c r="Y59" s="45">
        <f t="shared" si="17"/>
        <v>0</v>
      </c>
      <c r="Z59" s="32">
        <f t="shared" si="18"/>
        <v>0</v>
      </c>
      <c r="AA59" s="16">
        <f t="shared" si="19"/>
        <v>0</v>
      </c>
      <c r="AB59" s="18">
        <f t="shared" si="8"/>
        <v>0</v>
      </c>
      <c r="AC59" s="38"/>
      <c r="AD59" s="17">
        <f t="shared" si="20"/>
        <v>0</v>
      </c>
      <c r="AE59" s="20">
        <f t="shared" si="9"/>
        <v>9</v>
      </c>
      <c r="AF59" s="38"/>
      <c r="AG59" s="37">
        <f t="shared" si="21"/>
        <v>0</v>
      </c>
      <c r="AH59" s="21">
        <f t="shared" si="10"/>
        <v>9</v>
      </c>
      <c r="AI59" s="41"/>
      <c r="AJ59" s="42">
        <f t="shared" si="22"/>
        <v>0</v>
      </c>
      <c r="AK59" s="47">
        <f t="shared" si="23"/>
        <v>0</v>
      </c>
      <c r="AL59" s="25">
        <f t="shared" si="24"/>
        <v>0</v>
      </c>
      <c r="AM59" s="22">
        <f t="shared" si="11"/>
        <v>0</v>
      </c>
      <c r="AN59" s="38"/>
      <c r="AO59" s="17">
        <f t="shared" si="25"/>
        <v>0</v>
      </c>
      <c r="AP59" s="23">
        <f t="shared" si="12"/>
        <v>9</v>
      </c>
      <c r="AQ59" s="38"/>
      <c r="AR59" s="37">
        <f t="shared" si="26"/>
        <v>0</v>
      </c>
      <c r="AS59" s="24">
        <f t="shared" si="13"/>
        <v>9</v>
      </c>
      <c r="AT59" s="38"/>
      <c r="AU59" s="42">
        <f t="shared" si="27"/>
        <v>0</v>
      </c>
      <c r="AV59" s="47">
        <f t="shared" si="28"/>
        <v>0</v>
      </c>
    </row>
    <row r="60" spans="1:48" x14ac:dyDescent="0.3">
      <c r="A60">
        <v>59</v>
      </c>
      <c r="B60" s="64">
        <f t="shared" si="29"/>
        <v>4401</v>
      </c>
      <c r="C60" s="61" t="s">
        <v>11</v>
      </c>
      <c r="D60" s="15">
        <f t="shared" si="30"/>
        <v>4500</v>
      </c>
      <c r="E60" s="6">
        <f t="shared" si="31"/>
        <v>0</v>
      </c>
      <c r="F60" s="7">
        <f t="shared" si="32"/>
        <v>0</v>
      </c>
      <c r="G60" s="34"/>
      <c r="H60" s="35">
        <f t="shared" si="0"/>
        <v>0</v>
      </c>
      <c r="I60" s="31">
        <f t="shared" si="1"/>
        <v>9</v>
      </c>
      <c r="J60" s="38"/>
      <c r="K60" s="39">
        <f t="shared" si="2"/>
        <v>0</v>
      </c>
      <c r="L60" s="63">
        <f t="shared" si="3"/>
        <v>9</v>
      </c>
      <c r="M60" s="43"/>
      <c r="N60" s="44">
        <f t="shared" si="4"/>
        <v>0</v>
      </c>
      <c r="O60" s="46">
        <f t="shared" si="14"/>
        <v>0</v>
      </c>
      <c r="P60" s="9">
        <f t="shared" si="33"/>
        <v>0</v>
      </c>
      <c r="Q60" s="10">
        <f t="shared" si="34"/>
        <v>0</v>
      </c>
      <c r="R60" s="38"/>
      <c r="S60" s="17">
        <f t="shared" si="15"/>
        <v>0</v>
      </c>
      <c r="T60" s="13">
        <f t="shared" si="6"/>
        <v>9</v>
      </c>
      <c r="U60" s="38"/>
      <c r="V60" s="45">
        <f t="shared" si="16"/>
        <v>0</v>
      </c>
      <c r="W60" s="14">
        <f t="shared" si="7"/>
        <v>9</v>
      </c>
      <c r="X60" s="38"/>
      <c r="Y60" s="45">
        <f t="shared" si="17"/>
        <v>0</v>
      </c>
      <c r="Z60" s="32">
        <f t="shared" si="18"/>
        <v>0</v>
      </c>
      <c r="AA60" s="16">
        <f t="shared" si="19"/>
        <v>0</v>
      </c>
      <c r="AB60" s="18">
        <f t="shared" si="8"/>
        <v>0</v>
      </c>
      <c r="AC60" s="38"/>
      <c r="AD60" s="17">
        <f t="shared" si="20"/>
        <v>0</v>
      </c>
      <c r="AE60" s="20">
        <f t="shared" si="9"/>
        <v>9</v>
      </c>
      <c r="AF60" s="38"/>
      <c r="AG60" s="37">
        <f t="shared" si="21"/>
        <v>0</v>
      </c>
      <c r="AH60" s="21">
        <f t="shared" si="10"/>
        <v>9</v>
      </c>
      <c r="AI60" s="41"/>
      <c r="AJ60" s="42">
        <f t="shared" si="22"/>
        <v>0</v>
      </c>
      <c r="AK60" s="47">
        <f t="shared" si="23"/>
        <v>0</v>
      </c>
      <c r="AL60" s="25">
        <f t="shared" si="24"/>
        <v>0</v>
      </c>
      <c r="AM60" s="22">
        <f t="shared" si="11"/>
        <v>0</v>
      </c>
      <c r="AN60" s="38"/>
      <c r="AO60" s="17">
        <f t="shared" si="25"/>
        <v>0</v>
      </c>
      <c r="AP60" s="23">
        <f t="shared" si="12"/>
        <v>9</v>
      </c>
      <c r="AQ60" s="38"/>
      <c r="AR60" s="37">
        <f t="shared" si="26"/>
        <v>0</v>
      </c>
      <c r="AS60" s="24">
        <f t="shared" si="13"/>
        <v>9</v>
      </c>
      <c r="AT60" s="38"/>
      <c r="AU60" s="42">
        <f t="shared" si="27"/>
        <v>0</v>
      </c>
      <c r="AV60" s="47">
        <f t="shared" si="28"/>
        <v>0</v>
      </c>
    </row>
    <row r="61" spans="1:48" x14ac:dyDescent="0.3">
      <c r="A61">
        <v>60</v>
      </c>
      <c r="B61" s="64">
        <f t="shared" si="29"/>
        <v>4501</v>
      </c>
      <c r="C61" s="61" t="s">
        <v>11</v>
      </c>
      <c r="D61" s="15">
        <f t="shared" si="30"/>
        <v>4600</v>
      </c>
      <c r="E61" s="6">
        <f t="shared" si="31"/>
        <v>0</v>
      </c>
      <c r="F61" s="7">
        <f t="shared" si="32"/>
        <v>0</v>
      </c>
      <c r="G61" s="34"/>
      <c r="H61" s="35">
        <f t="shared" si="0"/>
        <v>0</v>
      </c>
      <c r="I61" s="31">
        <f t="shared" si="1"/>
        <v>9</v>
      </c>
      <c r="J61" s="38"/>
      <c r="K61" s="39">
        <f t="shared" si="2"/>
        <v>0</v>
      </c>
      <c r="L61" s="63">
        <f t="shared" si="3"/>
        <v>9</v>
      </c>
      <c r="M61" s="43"/>
      <c r="N61" s="44">
        <f t="shared" si="4"/>
        <v>0</v>
      </c>
      <c r="O61" s="46">
        <f t="shared" si="14"/>
        <v>0</v>
      </c>
      <c r="P61" s="9">
        <f t="shared" si="33"/>
        <v>0</v>
      </c>
      <c r="Q61" s="10">
        <f t="shared" si="34"/>
        <v>0</v>
      </c>
      <c r="R61" s="38"/>
      <c r="S61" s="17">
        <f t="shared" si="15"/>
        <v>0</v>
      </c>
      <c r="T61" s="13">
        <f t="shared" si="6"/>
        <v>9</v>
      </c>
      <c r="U61" s="38"/>
      <c r="V61" s="45">
        <f t="shared" si="16"/>
        <v>0</v>
      </c>
      <c r="W61" s="14">
        <f t="shared" si="7"/>
        <v>9</v>
      </c>
      <c r="X61" s="38"/>
      <c r="Y61" s="45">
        <f t="shared" si="17"/>
        <v>0</v>
      </c>
      <c r="Z61" s="32">
        <f t="shared" si="18"/>
        <v>0</v>
      </c>
      <c r="AA61" s="16">
        <f t="shared" si="19"/>
        <v>0</v>
      </c>
      <c r="AB61" s="18">
        <f t="shared" si="8"/>
        <v>0</v>
      </c>
      <c r="AC61" s="38"/>
      <c r="AD61" s="17">
        <f t="shared" si="20"/>
        <v>0</v>
      </c>
      <c r="AE61" s="20">
        <f t="shared" si="9"/>
        <v>9</v>
      </c>
      <c r="AF61" s="38"/>
      <c r="AG61" s="37">
        <f t="shared" si="21"/>
        <v>0</v>
      </c>
      <c r="AH61" s="21">
        <f t="shared" si="10"/>
        <v>9</v>
      </c>
      <c r="AI61" s="41"/>
      <c r="AJ61" s="42">
        <f t="shared" si="22"/>
        <v>0</v>
      </c>
      <c r="AK61" s="47">
        <f t="shared" si="23"/>
        <v>0</v>
      </c>
      <c r="AL61" s="25">
        <f t="shared" si="24"/>
        <v>0</v>
      </c>
      <c r="AM61" s="22">
        <f t="shared" si="11"/>
        <v>0</v>
      </c>
      <c r="AN61" s="38"/>
      <c r="AO61" s="17">
        <f t="shared" si="25"/>
        <v>0</v>
      </c>
      <c r="AP61" s="23">
        <f t="shared" si="12"/>
        <v>9</v>
      </c>
      <c r="AQ61" s="38"/>
      <c r="AR61" s="37">
        <f t="shared" si="26"/>
        <v>0</v>
      </c>
      <c r="AS61" s="24">
        <f t="shared" si="13"/>
        <v>9</v>
      </c>
      <c r="AT61" s="38"/>
      <c r="AU61" s="42">
        <f t="shared" si="27"/>
        <v>0</v>
      </c>
      <c r="AV61" s="47">
        <f t="shared" si="28"/>
        <v>0</v>
      </c>
    </row>
    <row r="62" spans="1:48" x14ac:dyDescent="0.3">
      <c r="A62">
        <v>61</v>
      </c>
      <c r="B62" s="64">
        <f t="shared" si="29"/>
        <v>4601</v>
      </c>
      <c r="C62" s="61" t="s">
        <v>11</v>
      </c>
      <c r="D62" s="15">
        <f t="shared" si="30"/>
        <v>4700</v>
      </c>
      <c r="E62" s="6">
        <f t="shared" si="31"/>
        <v>0</v>
      </c>
      <c r="F62" s="7">
        <f t="shared" si="32"/>
        <v>0</v>
      </c>
      <c r="G62" s="34"/>
      <c r="H62" s="35">
        <f t="shared" si="0"/>
        <v>0</v>
      </c>
      <c r="I62" s="31">
        <f t="shared" si="1"/>
        <v>9</v>
      </c>
      <c r="J62" s="38"/>
      <c r="K62" s="39">
        <f t="shared" si="2"/>
        <v>0</v>
      </c>
      <c r="L62" s="63">
        <f t="shared" si="3"/>
        <v>9</v>
      </c>
      <c r="M62" s="43"/>
      <c r="N62" s="44">
        <f t="shared" si="4"/>
        <v>0</v>
      </c>
      <c r="O62" s="46">
        <f t="shared" si="14"/>
        <v>0</v>
      </c>
      <c r="P62" s="9">
        <f t="shared" si="33"/>
        <v>0</v>
      </c>
      <c r="Q62" s="10">
        <f t="shared" si="34"/>
        <v>0</v>
      </c>
      <c r="R62" s="38"/>
      <c r="S62" s="17">
        <f t="shared" si="15"/>
        <v>0</v>
      </c>
      <c r="T62" s="13">
        <f t="shared" si="6"/>
        <v>9</v>
      </c>
      <c r="U62" s="38"/>
      <c r="V62" s="45">
        <f t="shared" si="16"/>
        <v>0</v>
      </c>
      <c r="W62" s="14">
        <f t="shared" si="7"/>
        <v>9</v>
      </c>
      <c r="X62" s="38"/>
      <c r="Y62" s="45">
        <f t="shared" si="17"/>
        <v>0</v>
      </c>
      <c r="Z62" s="32">
        <f t="shared" si="18"/>
        <v>0</v>
      </c>
      <c r="AA62" s="16">
        <f t="shared" si="19"/>
        <v>0</v>
      </c>
      <c r="AB62" s="18">
        <f t="shared" si="8"/>
        <v>0</v>
      </c>
      <c r="AC62" s="38"/>
      <c r="AD62" s="17">
        <f t="shared" si="20"/>
        <v>0</v>
      </c>
      <c r="AE62" s="20">
        <f t="shared" si="9"/>
        <v>9</v>
      </c>
      <c r="AF62" s="38"/>
      <c r="AG62" s="37">
        <f t="shared" si="21"/>
        <v>0</v>
      </c>
      <c r="AH62" s="21">
        <f t="shared" si="10"/>
        <v>9</v>
      </c>
      <c r="AI62" s="41"/>
      <c r="AJ62" s="42">
        <f t="shared" si="22"/>
        <v>0</v>
      </c>
      <c r="AK62" s="47">
        <f t="shared" si="23"/>
        <v>0</v>
      </c>
      <c r="AL62" s="25">
        <f t="shared" si="24"/>
        <v>0</v>
      </c>
      <c r="AM62" s="22">
        <f t="shared" si="11"/>
        <v>0</v>
      </c>
      <c r="AN62" s="38"/>
      <c r="AO62" s="17">
        <f t="shared" si="25"/>
        <v>0</v>
      </c>
      <c r="AP62" s="23">
        <f t="shared" si="12"/>
        <v>9</v>
      </c>
      <c r="AQ62" s="38"/>
      <c r="AR62" s="37">
        <f t="shared" si="26"/>
        <v>0</v>
      </c>
      <c r="AS62" s="24">
        <f t="shared" si="13"/>
        <v>9</v>
      </c>
      <c r="AT62" s="38"/>
      <c r="AU62" s="42">
        <f t="shared" si="27"/>
        <v>0</v>
      </c>
      <c r="AV62" s="47">
        <f t="shared" si="28"/>
        <v>0</v>
      </c>
    </row>
    <row r="63" spans="1:48" x14ac:dyDescent="0.3">
      <c r="A63">
        <v>62</v>
      </c>
      <c r="B63" s="64">
        <f t="shared" si="29"/>
        <v>4701</v>
      </c>
      <c r="C63" s="61" t="s">
        <v>11</v>
      </c>
      <c r="D63" s="15">
        <f t="shared" si="30"/>
        <v>4800</v>
      </c>
      <c r="E63" s="6">
        <f t="shared" si="31"/>
        <v>0</v>
      </c>
      <c r="F63" s="7">
        <f t="shared" si="32"/>
        <v>0</v>
      </c>
      <c r="G63" s="34"/>
      <c r="H63" s="35">
        <f t="shared" si="0"/>
        <v>0</v>
      </c>
      <c r="I63" s="31">
        <f t="shared" si="1"/>
        <v>9</v>
      </c>
      <c r="J63" s="38"/>
      <c r="K63" s="39">
        <f t="shared" si="2"/>
        <v>0</v>
      </c>
      <c r="L63" s="63">
        <f t="shared" si="3"/>
        <v>9</v>
      </c>
      <c r="M63" s="43"/>
      <c r="N63" s="44">
        <f t="shared" si="4"/>
        <v>0</v>
      </c>
      <c r="O63" s="46">
        <f t="shared" si="14"/>
        <v>0</v>
      </c>
      <c r="P63" s="9">
        <f t="shared" si="33"/>
        <v>0</v>
      </c>
      <c r="Q63" s="10">
        <f t="shared" si="34"/>
        <v>0</v>
      </c>
      <c r="R63" s="38"/>
      <c r="S63" s="17">
        <f t="shared" si="15"/>
        <v>0</v>
      </c>
      <c r="T63" s="13">
        <f t="shared" si="6"/>
        <v>9</v>
      </c>
      <c r="U63" s="38"/>
      <c r="V63" s="45">
        <f t="shared" si="16"/>
        <v>0</v>
      </c>
      <c r="W63" s="14">
        <f t="shared" si="7"/>
        <v>9</v>
      </c>
      <c r="X63" s="38"/>
      <c r="Y63" s="45">
        <f t="shared" si="17"/>
        <v>0</v>
      </c>
      <c r="Z63" s="32">
        <f t="shared" si="18"/>
        <v>0</v>
      </c>
      <c r="AA63" s="16">
        <f t="shared" si="19"/>
        <v>0</v>
      </c>
      <c r="AB63" s="18">
        <f t="shared" si="8"/>
        <v>0</v>
      </c>
      <c r="AC63" s="38"/>
      <c r="AD63" s="17">
        <f t="shared" si="20"/>
        <v>0</v>
      </c>
      <c r="AE63" s="20">
        <f t="shared" si="9"/>
        <v>9</v>
      </c>
      <c r="AF63" s="38"/>
      <c r="AG63" s="37">
        <f t="shared" si="21"/>
        <v>0</v>
      </c>
      <c r="AH63" s="21">
        <f t="shared" si="10"/>
        <v>9</v>
      </c>
      <c r="AI63" s="41"/>
      <c r="AJ63" s="42">
        <f t="shared" si="22"/>
        <v>0</v>
      </c>
      <c r="AK63" s="47">
        <f t="shared" si="23"/>
        <v>0</v>
      </c>
      <c r="AL63" s="25">
        <f t="shared" si="24"/>
        <v>0</v>
      </c>
      <c r="AM63" s="22">
        <f t="shared" si="11"/>
        <v>0</v>
      </c>
      <c r="AN63" s="38"/>
      <c r="AO63" s="17">
        <f t="shared" si="25"/>
        <v>0</v>
      </c>
      <c r="AP63" s="23">
        <f t="shared" si="12"/>
        <v>9</v>
      </c>
      <c r="AQ63" s="38"/>
      <c r="AR63" s="37">
        <f t="shared" si="26"/>
        <v>0</v>
      </c>
      <c r="AS63" s="24">
        <f t="shared" si="13"/>
        <v>9</v>
      </c>
      <c r="AT63" s="38"/>
      <c r="AU63" s="42">
        <f t="shared" si="27"/>
        <v>0</v>
      </c>
      <c r="AV63" s="47">
        <f t="shared" si="28"/>
        <v>0</v>
      </c>
    </row>
    <row r="64" spans="1:48" x14ac:dyDescent="0.3">
      <c r="A64">
        <v>63</v>
      </c>
      <c r="B64" s="64">
        <f>SUM(D63+1)</f>
        <v>4801</v>
      </c>
      <c r="C64" s="61" t="s">
        <v>11</v>
      </c>
      <c r="D64" s="15">
        <f>SUM(D63+$H$13)</f>
        <v>4900</v>
      </c>
      <c r="E64" s="6">
        <f t="shared" si="31"/>
        <v>0</v>
      </c>
      <c r="F64" s="7">
        <f t="shared" si="32"/>
        <v>0</v>
      </c>
      <c r="G64" s="34"/>
      <c r="H64" s="35">
        <f t="shared" si="0"/>
        <v>0</v>
      </c>
      <c r="I64" s="31">
        <f t="shared" si="1"/>
        <v>9</v>
      </c>
      <c r="J64" s="38"/>
      <c r="K64" s="39">
        <f t="shared" si="2"/>
        <v>0</v>
      </c>
      <c r="L64" s="63">
        <f t="shared" si="3"/>
        <v>9</v>
      </c>
      <c r="M64" s="43"/>
      <c r="N64" s="44">
        <f t="shared" si="4"/>
        <v>0</v>
      </c>
      <c r="O64" s="46">
        <f t="shared" si="14"/>
        <v>0</v>
      </c>
      <c r="P64" s="9">
        <f t="shared" si="33"/>
        <v>0</v>
      </c>
      <c r="Q64" s="10">
        <f t="shared" si="34"/>
        <v>0</v>
      </c>
      <c r="R64" s="38"/>
      <c r="S64" s="17">
        <f t="shared" si="15"/>
        <v>0</v>
      </c>
      <c r="T64" s="13">
        <f t="shared" si="6"/>
        <v>9</v>
      </c>
      <c r="U64" s="38"/>
      <c r="V64" s="45">
        <f t="shared" si="16"/>
        <v>0</v>
      </c>
      <c r="W64" s="14">
        <f t="shared" si="7"/>
        <v>9</v>
      </c>
      <c r="X64" s="38"/>
      <c r="Y64" s="45">
        <f t="shared" si="17"/>
        <v>0</v>
      </c>
      <c r="Z64" s="32">
        <f t="shared" si="18"/>
        <v>0</v>
      </c>
      <c r="AA64" s="16">
        <f t="shared" si="19"/>
        <v>0</v>
      </c>
      <c r="AB64" s="18">
        <f t="shared" si="8"/>
        <v>0</v>
      </c>
      <c r="AC64" s="38"/>
      <c r="AD64" s="17">
        <f t="shared" si="20"/>
        <v>0</v>
      </c>
      <c r="AE64" s="20">
        <f t="shared" si="9"/>
        <v>9</v>
      </c>
      <c r="AF64" s="38"/>
      <c r="AG64" s="37">
        <f t="shared" si="21"/>
        <v>0</v>
      </c>
      <c r="AH64" s="21">
        <f t="shared" si="10"/>
        <v>9</v>
      </c>
      <c r="AI64" s="41"/>
      <c r="AJ64" s="42">
        <f t="shared" si="22"/>
        <v>0</v>
      </c>
      <c r="AK64" s="47">
        <f t="shared" si="23"/>
        <v>0</v>
      </c>
      <c r="AL64" s="25">
        <f t="shared" si="24"/>
        <v>0</v>
      </c>
      <c r="AM64" s="22">
        <f t="shared" si="11"/>
        <v>0</v>
      </c>
      <c r="AN64" s="38"/>
      <c r="AO64" s="17">
        <f t="shared" si="25"/>
        <v>0</v>
      </c>
      <c r="AP64" s="23">
        <f t="shared" si="12"/>
        <v>9</v>
      </c>
      <c r="AQ64" s="38"/>
      <c r="AR64" s="37">
        <f t="shared" si="26"/>
        <v>0</v>
      </c>
      <c r="AS64" s="24">
        <f t="shared" si="13"/>
        <v>9</v>
      </c>
      <c r="AT64" s="38"/>
      <c r="AU64" s="42">
        <f t="shared" si="27"/>
        <v>0</v>
      </c>
      <c r="AV64" s="47">
        <f t="shared" si="28"/>
        <v>0</v>
      </c>
    </row>
    <row r="65" spans="1:48" x14ac:dyDescent="0.3">
      <c r="A65">
        <v>64</v>
      </c>
      <c r="B65" s="64">
        <f t="shared" si="29"/>
        <v>4901</v>
      </c>
      <c r="C65" s="61" t="s">
        <v>11</v>
      </c>
      <c r="D65" s="15">
        <f t="shared" si="30"/>
        <v>5000</v>
      </c>
      <c r="E65" s="6">
        <f t="shared" si="31"/>
        <v>0</v>
      </c>
      <c r="F65" s="7">
        <f t="shared" si="32"/>
        <v>0</v>
      </c>
      <c r="G65" s="34"/>
      <c r="H65" s="35">
        <f t="shared" si="0"/>
        <v>0</v>
      </c>
      <c r="I65" s="31">
        <f t="shared" si="1"/>
        <v>9</v>
      </c>
      <c r="J65" s="38"/>
      <c r="K65" s="39">
        <f t="shared" si="2"/>
        <v>0</v>
      </c>
      <c r="L65" s="63">
        <f t="shared" si="3"/>
        <v>9</v>
      </c>
      <c r="M65" s="43"/>
      <c r="N65" s="44">
        <f t="shared" si="4"/>
        <v>0</v>
      </c>
      <c r="O65" s="46">
        <f t="shared" si="14"/>
        <v>0</v>
      </c>
      <c r="P65" s="9">
        <f t="shared" si="33"/>
        <v>0</v>
      </c>
      <c r="Q65" s="10">
        <f t="shared" si="34"/>
        <v>0</v>
      </c>
      <c r="R65" s="38"/>
      <c r="S65" s="17">
        <f t="shared" si="15"/>
        <v>0</v>
      </c>
      <c r="T65" s="13">
        <f t="shared" si="6"/>
        <v>9</v>
      </c>
      <c r="U65" s="38"/>
      <c r="V65" s="45">
        <f t="shared" si="16"/>
        <v>0</v>
      </c>
      <c r="W65" s="14">
        <f t="shared" si="7"/>
        <v>9</v>
      </c>
      <c r="X65" s="38"/>
      <c r="Y65" s="45">
        <f t="shared" si="17"/>
        <v>0</v>
      </c>
      <c r="Z65" s="32">
        <f t="shared" si="18"/>
        <v>0</v>
      </c>
      <c r="AA65" s="16">
        <f t="shared" si="19"/>
        <v>0</v>
      </c>
      <c r="AB65" s="18">
        <f t="shared" si="8"/>
        <v>0</v>
      </c>
      <c r="AC65" s="38"/>
      <c r="AD65" s="17">
        <f t="shared" si="20"/>
        <v>0</v>
      </c>
      <c r="AE65" s="20">
        <f t="shared" si="9"/>
        <v>9</v>
      </c>
      <c r="AF65" s="38"/>
      <c r="AG65" s="37">
        <f t="shared" si="21"/>
        <v>0</v>
      </c>
      <c r="AH65" s="21">
        <f t="shared" si="10"/>
        <v>9</v>
      </c>
      <c r="AI65" s="41"/>
      <c r="AJ65" s="42">
        <f t="shared" si="22"/>
        <v>0</v>
      </c>
      <c r="AK65" s="47">
        <f t="shared" si="23"/>
        <v>0</v>
      </c>
      <c r="AL65" s="25">
        <f t="shared" si="24"/>
        <v>0</v>
      </c>
      <c r="AM65" s="22">
        <f t="shared" si="11"/>
        <v>0</v>
      </c>
      <c r="AN65" s="38"/>
      <c r="AO65" s="17">
        <f t="shared" si="25"/>
        <v>0</v>
      </c>
      <c r="AP65" s="23">
        <f t="shared" si="12"/>
        <v>9</v>
      </c>
      <c r="AQ65" s="38"/>
      <c r="AR65" s="37">
        <f t="shared" si="26"/>
        <v>0</v>
      </c>
      <c r="AS65" s="24">
        <f t="shared" si="13"/>
        <v>9</v>
      </c>
      <c r="AT65" s="38"/>
      <c r="AU65" s="42">
        <f t="shared" si="27"/>
        <v>0</v>
      </c>
      <c r="AV65" s="47">
        <f t="shared" si="28"/>
        <v>0</v>
      </c>
    </row>
    <row r="66" spans="1:48" x14ac:dyDescent="0.3">
      <c r="A66">
        <v>65</v>
      </c>
      <c r="B66" s="64">
        <f t="shared" si="29"/>
        <v>5001</v>
      </c>
      <c r="C66" s="61" t="s">
        <v>11</v>
      </c>
      <c r="D66" s="15">
        <f t="shared" si="30"/>
        <v>5100</v>
      </c>
      <c r="E66" s="6">
        <f t="shared" si="31"/>
        <v>0</v>
      </c>
      <c r="F66" s="7">
        <f t="shared" si="32"/>
        <v>0</v>
      </c>
      <c r="G66" s="34"/>
      <c r="H66" s="35">
        <f t="shared" si="0"/>
        <v>0</v>
      </c>
      <c r="I66" s="31">
        <f t="shared" si="1"/>
        <v>9</v>
      </c>
      <c r="J66" s="38"/>
      <c r="K66" s="39">
        <f t="shared" si="2"/>
        <v>0</v>
      </c>
      <c r="L66" s="63">
        <f t="shared" si="3"/>
        <v>9</v>
      </c>
      <c r="M66" s="43"/>
      <c r="N66" s="44">
        <f t="shared" si="4"/>
        <v>0</v>
      </c>
      <c r="O66" s="46">
        <f t="shared" si="14"/>
        <v>0</v>
      </c>
      <c r="P66" s="9">
        <f t="shared" si="33"/>
        <v>0</v>
      </c>
      <c r="Q66" s="10">
        <f t="shared" si="34"/>
        <v>0</v>
      </c>
      <c r="R66" s="38"/>
      <c r="S66" s="17">
        <f t="shared" si="15"/>
        <v>0</v>
      </c>
      <c r="T66" s="13">
        <f t="shared" si="6"/>
        <v>9</v>
      </c>
      <c r="U66" s="38"/>
      <c r="V66" s="45">
        <f t="shared" si="16"/>
        <v>0</v>
      </c>
      <c r="W66" s="14">
        <f t="shared" si="7"/>
        <v>9</v>
      </c>
      <c r="X66" s="38"/>
      <c r="Y66" s="45">
        <f t="shared" si="17"/>
        <v>0</v>
      </c>
      <c r="Z66" s="32">
        <f t="shared" si="18"/>
        <v>0</v>
      </c>
      <c r="AA66" s="16">
        <f t="shared" si="19"/>
        <v>0</v>
      </c>
      <c r="AB66" s="18">
        <f t="shared" si="8"/>
        <v>0</v>
      </c>
      <c r="AC66" s="38"/>
      <c r="AD66" s="17">
        <f t="shared" si="20"/>
        <v>0</v>
      </c>
      <c r="AE66" s="20">
        <f t="shared" si="9"/>
        <v>9</v>
      </c>
      <c r="AF66" s="38"/>
      <c r="AG66" s="37">
        <f t="shared" si="21"/>
        <v>0</v>
      </c>
      <c r="AH66" s="21">
        <f t="shared" si="10"/>
        <v>9</v>
      </c>
      <c r="AI66" s="41"/>
      <c r="AJ66" s="42">
        <f t="shared" si="22"/>
        <v>0</v>
      </c>
      <c r="AK66" s="47">
        <f t="shared" si="23"/>
        <v>0</v>
      </c>
      <c r="AL66" s="25">
        <f t="shared" si="24"/>
        <v>0</v>
      </c>
      <c r="AM66" s="22">
        <f t="shared" si="11"/>
        <v>0</v>
      </c>
      <c r="AN66" s="38"/>
      <c r="AO66" s="17">
        <f t="shared" si="25"/>
        <v>0</v>
      </c>
      <c r="AP66" s="23">
        <f t="shared" si="12"/>
        <v>9</v>
      </c>
      <c r="AQ66" s="38"/>
      <c r="AR66" s="37">
        <f t="shared" si="26"/>
        <v>0</v>
      </c>
      <c r="AS66" s="24">
        <f t="shared" si="13"/>
        <v>9</v>
      </c>
      <c r="AT66" s="38"/>
      <c r="AU66" s="42">
        <f t="shared" si="27"/>
        <v>0</v>
      </c>
      <c r="AV66" s="47">
        <f t="shared" si="28"/>
        <v>0</v>
      </c>
    </row>
    <row r="67" spans="1:48" x14ac:dyDescent="0.3">
      <c r="A67">
        <v>66</v>
      </c>
      <c r="B67" s="64">
        <f t="shared" si="29"/>
        <v>5101</v>
      </c>
      <c r="C67" s="61" t="s">
        <v>11</v>
      </c>
      <c r="D67" s="15">
        <f t="shared" si="30"/>
        <v>5200</v>
      </c>
      <c r="E67" s="6">
        <f t="shared" si="31"/>
        <v>0</v>
      </c>
      <c r="F67" s="7">
        <f t="shared" si="32"/>
        <v>0</v>
      </c>
      <c r="G67" s="34"/>
      <c r="H67" s="35">
        <f t="shared" si="0"/>
        <v>0</v>
      </c>
      <c r="I67" s="31">
        <f t="shared" si="1"/>
        <v>9</v>
      </c>
      <c r="J67" s="38"/>
      <c r="K67" s="39">
        <f t="shared" si="2"/>
        <v>0</v>
      </c>
      <c r="L67" s="63">
        <f t="shared" si="3"/>
        <v>9</v>
      </c>
      <c r="M67" s="43"/>
      <c r="N67" s="44">
        <f t="shared" si="4"/>
        <v>0</v>
      </c>
      <c r="O67" s="46">
        <f t="shared" si="14"/>
        <v>0</v>
      </c>
      <c r="P67" s="9">
        <f t="shared" si="33"/>
        <v>0</v>
      </c>
      <c r="Q67" s="10">
        <f t="shared" si="34"/>
        <v>0</v>
      </c>
      <c r="R67" s="38"/>
      <c r="S67" s="17">
        <f t="shared" si="15"/>
        <v>0</v>
      </c>
      <c r="T67" s="13">
        <f t="shared" si="6"/>
        <v>9</v>
      </c>
      <c r="U67" s="38"/>
      <c r="V67" s="45">
        <f t="shared" si="16"/>
        <v>0</v>
      </c>
      <c r="W67" s="14">
        <f t="shared" si="7"/>
        <v>9</v>
      </c>
      <c r="X67" s="38"/>
      <c r="Y67" s="45">
        <f t="shared" si="17"/>
        <v>0</v>
      </c>
      <c r="Z67" s="32">
        <f t="shared" si="18"/>
        <v>0</v>
      </c>
      <c r="AA67" s="16">
        <f t="shared" si="19"/>
        <v>0</v>
      </c>
      <c r="AB67" s="18">
        <f t="shared" si="8"/>
        <v>0</v>
      </c>
      <c r="AC67" s="38"/>
      <c r="AD67" s="17">
        <f t="shared" si="20"/>
        <v>0</v>
      </c>
      <c r="AE67" s="20">
        <f t="shared" si="9"/>
        <v>9</v>
      </c>
      <c r="AF67" s="38"/>
      <c r="AG67" s="37">
        <f t="shared" si="21"/>
        <v>0</v>
      </c>
      <c r="AH67" s="21">
        <f t="shared" si="10"/>
        <v>9</v>
      </c>
      <c r="AI67" s="41"/>
      <c r="AJ67" s="42">
        <f t="shared" si="22"/>
        <v>0</v>
      </c>
      <c r="AK67" s="47">
        <f t="shared" si="23"/>
        <v>0</v>
      </c>
      <c r="AL67" s="25">
        <f t="shared" si="24"/>
        <v>0</v>
      </c>
      <c r="AM67" s="22">
        <f t="shared" si="11"/>
        <v>0</v>
      </c>
      <c r="AN67" s="38"/>
      <c r="AO67" s="17">
        <f t="shared" si="25"/>
        <v>0</v>
      </c>
      <c r="AP67" s="23">
        <f t="shared" si="12"/>
        <v>9</v>
      </c>
      <c r="AQ67" s="38"/>
      <c r="AR67" s="37">
        <f t="shared" si="26"/>
        <v>0</v>
      </c>
      <c r="AS67" s="24">
        <f t="shared" si="13"/>
        <v>9</v>
      </c>
      <c r="AT67" s="38"/>
      <c r="AU67" s="42">
        <f t="shared" si="27"/>
        <v>0</v>
      </c>
      <c r="AV67" s="47">
        <f t="shared" si="28"/>
        <v>0</v>
      </c>
    </row>
    <row r="68" spans="1:48" x14ac:dyDescent="0.3">
      <c r="A68">
        <v>67</v>
      </c>
      <c r="B68" s="64">
        <f t="shared" si="29"/>
        <v>5201</v>
      </c>
      <c r="C68" s="61" t="s">
        <v>11</v>
      </c>
      <c r="D68" s="15">
        <f t="shared" si="30"/>
        <v>5300</v>
      </c>
      <c r="E68" s="6">
        <f t="shared" si="31"/>
        <v>0</v>
      </c>
      <c r="F68" s="7">
        <f t="shared" si="32"/>
        <v>0</v>
      </c>
      <c r="G68" s="34"/>
      <c r="H68" s="35">
        <f t="shared" si="0"/>
        <v>0</v>
      </c>
      <c r="I68" s="31">
        <f t="shared" si="1"/>
        <v>9</v>
      </c>
      <c r="J68" s="38"/>
      <c r="K68" s="39">
        <f t="shared" si="2"/>
        <v>0</v>
      </c>
      <c r="L68" s="63">
        <f t="shared" si="3"/>
        <v>9</v>
      </c>
      <c r="M68" s="43"/>
      <c r="N68" s="44">
        <f t="shared" si="4"/>
        <v>0</v>
      </c>
      <c r="O68" s="46">
        <f t="shared" si="14"/>
        <v>0</v>
      </c>
      <c r="P68" s="9">
        <f t="shared" si="33"/>
        <v>0</v>
      </c>
      <c r="Q68" s="10">
        <f t="shared" si="34"/>
        <v>0</v>
      </c>
      <c r="R68" s="38"/>
      <c r="S68" s="17">
        <f t="shared" si="15"/>
        <v>0</v>
      </c>
      <c r="T68" s="13">
        <f t="shared" si="6"/>
        <v>9</v>
      </c>
      <c r="U68" s="38"/>
      <c r="V68" s="45">
        <f t="shared" si="16"/>
        <v>0</v>
      </c>
      <c r="W68" s="14">
        <f t="shared" si="7"/>
        <v>9</v>
      </c>
      <c r="X68" s="38"/>
      <c r="Y68" s="45">
        <f t="shared" si="17"/>
        <v>0</v>
      </c>
      <c r="Z68" s="32">
        <f t="shared" si="18"/>
        <v>0</v>
      </c>
      <c r="AA68" s="16">
        <f t="shared" si="19"/>
        <v>0</v>
      </c>
      <c r="AB68" s="18">
        <f t="shared" si="8"/>
        <v>0</v>
      </c>
      <c r="AC68" s="38"/>
      <c r="AD68" s="17">
        <f t="shared" si="20"/>
        <v>0</v>
      </c>
      <c r="AE68" s="20">
        <f t="shared" si="9"/>
        <v>9</v>
      </c>
      <c r="AF68" s="38"/>
      <c r="AG68" s="37">
        <f t="shared" si="21"/>
        <v>0</v>
      </c>
      <c r="AH68" s="21">
        <f t="shared" si="10"/>
        <v>9</v>
      </c>
      <c r="AI68" s="41"/>
      <c r="AJ68" s="42">
        <f t="shared" si="22"/>
        <v>0</v>
      </c>
      <c r="AK68" s="47">
        <f t="shared" si="23"/>
        <v>0</v>
      </c>
      <c r="AL68" s="25">
        <f t="shared" si="24"/>
        <v>0</v>
      </c>
      <c r="AM68" s="22">
        <f t="shared" si="11"/>
        <v>0</v>
      </c>
      <c r="AN68" s="38"/>
      <c r="AO68" s="17">
        <f t="shared" si="25"/>
        <v>0</v>
      </c>
      <c r="AP68" s="23">
        <f t="shared" si="12"/>
        <v>9</v>
      </c>
      <c r="AQ68" s="38"/>
      <c r="AR68" s="37">
        <f t="shared" si="26"/>
        <v>0</v>
      </c>
      <c r="AS68" s="24">
        <f t="shared" si="13"/>
        <v>9</v>
      </c>
      <c r="AT68" s="38"/>
      <c r="AU68" s="42">
        <f t="shared" si="27"/>
        <v>0</v>
      </c>
      <c r="AV68" s="47">
        <f t="shared" si="28"/>
        <v>0</v>
      </c>
    </row>
    <row r="69" spans="1:48" x14ac:dyDescent="0.3">
      <c r="A69">
        <v>68</v>
      </c>
      <c r="B69" s="64">
        <f t="shared" si="29"/>
        <v>5301</v>
      </c>
      <c r="C69" s="61" t="s">
        <v>11</v>
      </c>
      <c r="D69" s="15">
        <f t="shared" si="30"/>
        <v>5400</v>
      </c>
      <c r="E69" s="6">
        <f t="shared" si="31"/>
        <v>0</v>
      </c>
      <c r="F69" s="7">
        <f t="shared" si="32"/>
        <v>0</v>
      </c>
      <c r="G69" s="34"/>
      <c r="H69" s="35">
        <f t="shared" si="0"/>
        <v>0</v>
      </c>
      <c r="I69" s="31">
        <f t="shared" si="1"/>
        <v>9</v>
      </c>
      <c r="J69" s="38"/>
      <c r="K69" s="39">
        <f t="shared" si="2"/>
        <v>0</v>
      </c>
      <c r="L69" s="63">
        <f t="shared" si="3"/>
        <v>9</v>
      </c>
      <c r="M69" s="43"/>
      <c r="N69" s="44">
        <f t="shared" si="4"/>
        <v>0</v>
      </c>
      <c r="O69" s="46">
        <f t="shared" si="14"/>
        <v>0</v>
      </c>
      <c r="P69" s="9">
        <f t="shared" si="33"/>
        <v>0</v>
      </c>
      <c r="Q69" s="10">
        <f t="shared" si="34"/>
        <v>0</v>
      </c>
      <c r="R69" s="38"/>
      <c r="S69" s="17">
        <f t="shared" si="15"/>
        <v>0</v>
      </c>
      <c r="T69" s="13">
        <f t="shared" si="6"/>
        <v>9</v>
      </c>
      <c r="U69" s="38"/>
      <c r="V69" s="45">
        <f t="shared" si="16"/>
        <v>0</v>
      </c>
      <c r="W69" s="14">
        <f t="shared" si="7"/>
        <v>9</v>
      </c>
      <c r="X69" s="38"/>
      <c r="Y69" s="45">
        <f t="shared" si="17"/>
        <v>0</v>
      </c>
      <c r="Z69" s="32">
        <f t="shared" si="18"/>
        <v>0</v>
      </c>
      <c r="AA69" s="16">
        <f t="shared" si="19"/>
        <v>0</v>
      </c>
      <c r="AB69" s="18">
        <f t="shared" si="8"/>
        <v>0</v>
      </c>
      <c r="AC69" s="38"/>
      <c r="AD69" s="17">
        <f t="shared" si="20"/>
        <v>0</v>
      </c>
      <c r="AE69" s="20">
        <f t="shared" si="9"/>
        <v>9</v>
      </c>
      <c r="AF69" s="38"/>
      <c r="AG69" s="37">
        <f t="shared" si="21"/>
        <v>0</v>
      </c>
      <c r="AH69" s="21">
        <f t="shared" si="10"/>
        <v>9</v>
      </c>
      <c r="AI69" s="41"/>
      <c r="AJ69" s="42">
        <f t="shared" si="22"/>
        <v>0</v>
      </c>
      <c r="AK69" s="47">
        <f t="shared" si="23"/>
        <v>0</v>
      </c>
      <c r="AL69" s="25">
        <f t="shared" si="24"/>
        <v>0</v>
      </c>
      <c r="AM69" s="22">
        <f t="shared" si="11"/>
        <v>0</v>
      </c>
      <c r="AN69" s="38"/>
      <c r="AO69" s="17">
        <f t="shared" si="25"/>
        <v>0</v>
      </c>
      <c r="AP69" s="23">
        <f t="shared" si="12"/>
        <v>9</v>
      </c>
      <c r="AQ69" s="38"/>
      <c r="AR69" s="37">
        <f t="shared" si="26"/>
        <v>0</v>
      </c>
      <c r="AS69" s="24">
        <f t="shared" si="13"/>
        <v>9</v>
      </c>
      <c r="AT69" s="38"/>
      <c r="AU69" s="42">
        <f t="shared" si="27"/>
        <v>0</v>
      </c>
      <c r="AV69" s="47">
        <f t="shared" si="28"/>
        <v>0</v>
      </c>
    </row>
    <row r="70" spans="1:48" x14ac:dyDescent="0.3">
      <c r="A70">
        <v>69</v>
      </c>
      <c r="B70" s="64">
        <f t="shared" si="29"/>
        <v>5401</v>
      </c>
      <c r="C70" s="61" t="s">
        <v>11</v>
      </c>
      <c r="D70" s="15">
        <f t="shared" si="30"/>
        <v>5500</v>
      </c>
      <c r="E70" s="6">
        <f t="shared" si="31"/>
        <v>0</v>
      </c>
      <c r="F70" s="7">
        <f t="shared" si="32"/>
        <v>0</v>
      </c>
      <c r="G70" s="34"/>
      <c r="H70" s="35">
        <f t="shared" si="0"/>
        <v>0</v>
      </c>
      <c r="I70" s="31">
        <f t="shared" si="1"/>
        <v>9</v>
      </c>
      <c r="J70" s="38"/>
      <c r="K70" s="39">
        <f t="shared" si="2"/>
        <v>0</v>
      </c>
      <c r="L70" s="63">
        <f t="shared" si="3"/>
        <v>9</v>
      </c>
      <c r="M70" s="43"/>
      <c r="N70" s="44">
        <f t="shared" si="4"/>
        <v>0</v>
      </c>
      <c r="O70" s="46">
        <f t="shared" si="14"/>
        <v>0</v>
      </c>
      <c r="P70" s="9">
        <f t="shared" si="33"/>
        <v>0</v>
      </c>
      <c r="Q70" s="10">
        <f t="shared" si="34"/>
        <v>0</v>
      </c>
      <c r="R70" s="38"/>
      <c r="S70" s="17">
        <f t="shared" si="15"/>
        <v>0</v>
      </c>
      <c r="T70" s="13">
        <f t="shared" si="6"/>
        <v>9</v>
      </c>
      <c r="U70" s="38"/>
      <c r="V70" s="45">
        <f t="shared" si="16"/>
        <v>0</v>
      </c>
      <c r="W70" s="14">
        <f t="shared" si="7"/>
        <v>9</v>
      </c>
      <c r="X70" s="38"/>
      <c r="Y70" s="45">
        <f t="shared" si="17"/>
        <v>0</v>
      </c>
      <c r="Z70" s="32">
        <f t="shared" si="18"/>
        <v>0</v>
      </c>
      <c r="AA70" s="16">
        <f t="shared" si="19"/>
        <v>0</v>
      </c>
      <c r="AB70" s="18">
        <f t="shared" si="8"/>
        <v>0</v>
      </c>
      <c r="AC70" s="38"/>
      <c r="AD70" s="17">
        <f t="shared" si="20"/>
        <v>0</v>
      </c>
      <c r="AE70" s="20">
        <f t="shared" si="9"/>
        <v>9</v>
      </c>
      <c r="AF70" s="38"/>
      <c r="AG70" s="37">
        <f t="shared" si="21"/>
        <v>0</v>
      </c>
      <c r="AH70" s="21">
        <f t="shared" si="10"/>
        <v>9</v>
      </c>
      <c r="AI70" s="41"/>
      <c r="AJ70" s="42">
        <f t="shared" si="22"/>
        <v>0</v>
      </c>
      <c r="AK70" s="47">
        <f t="shared" si="23"/>
        <v>0</v>
      </c>
      <c r="AL70" s="25">
        <f t="shared" si="24"/>
        <v>0</v>
      </c>
      <c r="AM70" s="22">
        <f t="shared" si="11"/>
        <v>0</v>
      </c>
      <c r="AN70" s="38"/>
      <c r="AO70" s="17">
        <f t="shared" si="25"/>
        <v>0</v>
      </c>
      <c r="AP70" s="23">
        <f t="shared" si="12"/>
        <v>9</v>
      </c>
      <c r="AQ70" s="38"/>
      <c r="AR70" s="37">
        <f t="shared" si="26"/>
        <v>0</v>
      </c>
      <c r="AS70" s="24">
        <f t="shared" si="13"/>
        <v>9</v>
      </c>
      <c r="AT70" s="38"/>
      <c r="AU70" s="42">
        <f t="shared" si="27"/>
        <v>0</v>
      </c>
      <c r="AV70" s="47">
        <f t="shared" si="28"/>
        <v>0</v>
      </c>
    </row>
    <row r="71" spans="1:48" x14ac:dyDescent="0.3">
      <c r="A71">
        <v>70</v>
      </c>
      <c r="B71" s="64">
        <f t="shared" si="29"/>
        <v>5501</v>
      </c>
      <c r="C71" s="61" t="s">
        <v>11</v>
      </c>
      <c r="D71" s="15">
        <f t="shared" si="30"/>
        <v>5600</v>
      </c>
      <c r="E71" s="6">
        <f t="shared" si="31"/>
        <v>0</v>
      </c>
      <c r="F71" s="7">
        <f t="shared" si="32"/>
        <v>0</v>
      </c>
      <c r="G71" s="34"/>
      <c r="H71" s="35">
        <f t="shared" si="0"/>
        <v>0</v>
      </c>
      <c r="I71" s="31">
        <f t="shared" si="1"/>
        <v>9</v>
      </c>
      <c r="J71" s="38"/>
      <c r="K71" s="39">
        <f t="shared" si="2"/>
        <v>0</v>
      </c>
      <c r="L71" s="63">
        <f t="shared" si="3"/>
        <v>9</v>
      </c>
      <c r="M71" s="43"/>
      <c r="N71" s="44">
        <f t="shared" si="4"/>
        <v>0</v>
      </c>
      <c r="O71" s="46">
        <f t="shared" si="14"/>
        <v>0</v>
      </c>
      <c r="P71" s="9">
        <f t="shared" si="33"/>
        <v>0</v>
      </c>
      <c r="Q71" s="10">
        <f t="shared" si="34"/>
        <v>0</v>
      </c>
      <c r="R71" s="38"/>
      <c r="S71" s="17">
        <f t="shared" si="15"/>
        <v>0</v>
      </c>
      <c r="T71" s="13">
        <f t="shared" si="6"/>
        <v>9</v>
      </c>
      <c r="U71" s="38"/>
      <c r="V71" s="45">
        <f t="shared" si="16"/>
        <v>0</v>
      </c>
      <c r="W71" s="14">
        <f t="shared" si="7"/>
        <v>9</v>
      </c>
      <c r="X71" s="38"/>
      <c r="Y71" s="45">
        <f t="shared" si="17"/>
        <v>0</v>
      </c>
      <c r="Z71" s="32">
        <f t="shared" si="18"/>
        <v>0</v>
      </c>
      <c r="AA71" s="16">
        <f t="shared" si="19"/>
        <v>0</v>
      </c>
      <c r="AB71" s="18">
        <f t="shared" si="8"/>
        <v>0</v>
      </c>
      <c r="AC71" s="38"/>
      <c r="AD71" s="17">
        <f t="shared" si="20"/>
        <v>0</v>
      </c>
      <c r="AE71" s="20">
        <f t="shared" si="9"/>
        <v>9</v>
      </c>
      <c r="AF71" s="38"/>
      <c r="AG71" s="37">
        <f t="shared" si="21"/>
        <v>0</v>
      </c>
      <c r="AH71" s="21">
        <f t="shared" si="10"/>
        <v>9</v>
      </c>
      <c r="AI71" s="41"/>
      <c r="AJ71" s="42">
        <f t="shared" si="22"/>
        <v>0</v>
      </c>
      <c r="AK71" s="47">
        <f t="shared" si="23"/>
        <v>0</v>
      </c>
      <c r="AL71" s="25">
        <f t="shared" si="24"/>
        <v>0</v>
      </c>
      <c r="AM71" s="22">
        <f t="shared" si="11"/>
        <v>0</v>
      </c>
      <c r="AN71" s="38"/>
      <c r="AO71" s="17">
        <f t="shared" si="25"/>
        <v>0</v>
      </c>
      <c r="AP71" s="23">
        <f t="shared" si="12"/>
        <v>9</v>
      </c>
      <c r="AQ71" s="38"/>
      <c r="AR71" s="37">
        <f t="shared" si="26"/>
        <v>0</v>
      </c>
      <c r="AS71" s="24">
        <f t="shared" si="13"/>
        <v>9</v>
      </c>
      <c r="AT71" s="38"/>
      <c r="AU71" s="42">
        <f t="shared" si="27"/>
        <v>0</v>
      </c>
      <c r="AV71" s="47">
        <f t="shared" si="28"/>
        <v>0</v>
      </c>
    </row>
    <row r="72" spans="1:48" x14ac:dyDescent="0.3">
      <c r="A72">
        <v>71</v>
      </c>
      <c r="B72" s="64">
        <f t="shared" si="29"/>
        <v>5601</v>
      </c>
      <c r="C72" s="61" t="s">
        <v>11</v>
      </c>
      <c r="D72" s="15">
        <f t="shared" si="30"/>
        <v>5700</v>
      </c>
      <c r="E72" s="6">
        <f t="shared" si="31"/>
        <v>0</v>
      </c>
      <c r="F72" s="7">
        <f t="shared" si="32"/>
        <v>0</v>
      </c>
      <c r="G72" s="34"/>
      <c r="H72" s="35">
        <f t="shared" si="0"/>
        <v>0</v>
      </c>
      <c r="I72" s="31">
        <f t="shared" si="1"/>
        <v>9</v>
      </c>
      <c r="J72" s="38"/>
      <c r="K72" s="39">
        <f t="shared" si="2"/>
        <v>0</v>
      </c>
      <c r="L72" s="63">
        <f t="shared" si="3"/>
        <v>9</v>
      </c>
      <c r="M72" s="43"/>
      <c r="N72" s="44">
        <f t="shared" si="4"/>
        <v>0</v>
      </c>
      <c r="O72" s="46">
        <f t="shared" si="14"/>
        <v>0</v>
      </c>
      <c r="P72" s="9">
        <f t="shared" si="33"/>
        <v>0</v>
      </c>
      <c r="Q72" s="10">
        <f t="shared" si="34"/>
        <v>0</v>
      </c>
      <c r="R72" s="38"/>
      <c r="S72" s="17">
        <f t="shared" si="15"/>
        <v>0</v>
      </c>
      <c r="T72" s="13">
        <f t="shared" si="6"/>
        <v>9</v>
      </c>
      <c r="U72" s="38"/>
      <c r="V72" s="45">
        <f t="shared" si="16"/>
        <v>0</v>
      </c>
      <c r="W72" s="14">
        <f t="shared" si="7"/>
        <v>9</v>
      </c>
      <c r="X72" s="38"/>
      <c r="Y72" s="45">
        <f t="shared" si="17"/>
        <v>0</v>
      </c>
      <c r="Z72" s="32">
        <f t="shared" si="18"/>
        <v>0</v>
      </c>
      <c r="AA72" s="16">
        <f t="shared" si="19"/>
        <v>0</v>
      </c>
      <c r="AB72" s="18">
        <f t="shared" si="8"/>
        <v>0</v>
      </c>
      <c r="AC72" s="38"/>
      <c r="AD72" s="17">
        <f t="shared" si="20"/>
        <v>0</v>
      </c>
      <c r="AE72" s="20">
        <f t="shared" si="9"/>
        <v>9</v>
      </c>
      <c r="AF72" s="38"/>
      <c r="AG72" s="37">
        <f t="shared" si="21"/>
        <v>0</v>
      </c>
      <c r="AH72" s="21">
        <f t="shared" si="10"/>
        <v>9</v>
      </c>
      <c r="AI72" s="41"/>
      <c r="AJ72" s="42">
        <f t="shared" si="22"/>
        <v>0</v>
      </c>
      <c r="AK72" s="47">
        <f t="shared" si="23"/>
        <v>0</v>
      </c>
      <c r="AL72" s="25">
        <f t="shared" si="24"/>
        <v>0</v>
      </c>
      <c r="AM72" s="22">
        <f t="shared" si="11"/>
        <v>0</v>
      </c>
      <c r="AN72" s="38"/>
      <c r="AO72" s="17">
        <f t="shared" si="25"/>
        <v>0</v>
      </c>
      <c r="AP72" s="23">
        <f t="shared" si="12"/>
        <v>9</v>
      </c>
      <c r="AQ72" s="38"/>
      <c r="AR72" s="37">
        <f t="shared" si="26"/>
        <v>0</v>
      </c>
      <c r="AS72" s="24">
        <f t="shared" si="13"/>
        <v>9</v>
      </c>
      <c r="AT72" s="38"/>
      <c r="AU72" s="42">
        <f t="shared" si="27"/>
        <v>0</v>
      </c>
      <c r="AV72" s="47">
        <f t="shared" si="28"/>
        <v>0</v>
      </c>
    </row>
    <row r="73" spans="1:48" x14ac:dyDescent="0.3">
      <c r="A73">
        <v>72</v>
      </c>
      <c r="B73" s="64">
        <f t="shared" si="29"/>
        <v>5701</v>
      </c>
      <c r="C73" s="61" t="s">
        <v>11</v>
      </c>
      <c r="D73" s="15">
        <f t="shared" si="30"/>
        <v>5800</v>
      </c>
      <c r="E73" s="6">
        <f t="shared" si="31"/>
        <v>0</v>
      </c>
      <c r="F73" s="7">
        <f t="shared" si="32"/>
        <v>0</v>
      </c>
      <c r="G73" s="34"/>
      <c r="H73" s="35">
        <f t="shared" si="0"/>
        <v>0</v>
      </c>
      <c r="I73" s="31">
        <f t="shared" si="1"/>
        <v>9</v>
      </c>
      <c r="J73" s="38"/>
      <c r="K73" s="39">
        <f t="shared" si="2"/>
        <v>0</v>
      </c>
      <c r="L73" s="63">
        <f t="shared" si="3"/>
        <v>9</v>
      </c>
      <c r="M73" s="43"/>
      <c r="N73" s="44">
        <f t="shared" si="4"/>
        <v>0</v>
      </c>
      <c r="O73" s="46">
        <f t="shared" si="14"/>
        <v>0</v>
      </c>
      <c r="P73" s="9">
        <f t="shared" si="33"/>
        <v>0</v>
      </c>
      <c r="Q73" s="10">
        <f t="shared" si="34"/>
        <v>0</v>
      </c>
      <c r="R73" s="38"/>
      <c r="S73" s="17">
        <f t="shared" si="15"/>
        <v>0</v>
      </c>
      <c r="T73" s="13">
        <f t="shared" si="6"/>
        <v>9</v>
      </c>
      <c r="U73" s="38"/>
      <c r="V73" s="45">
        <f t="shared" si="16"/>
        <v>0</v>
      </c>
      <c r="W73" s="14">
        <f t="shared" si="7"/>
        <v>9</v>
      </c>
      <c r="X73" s="38"/>
      <c r="Y73" s="45">
        <f t="shared" si="17"/>
        <v>0</v>
      </c>
      <c r="Z73" s="32">
        <f t="shared" si="18"/>
        <v>0</v>
      </c>
      <c r="AA73" s="16">
        <f t="shared" si="19"/>
        <v>0</v>
      </c>
      <c r="AB73" s="18">
        <f t="shared" si="8"/>
        <v>0</v>
      </c>
      <c r="AC73" s="38"/>
      <c r="AD73" s="17">
        <f t="shared" si="20"/>
        <v>0</v>
      </c>
      <c r="AE73" s="20">
        <f t="shared" si="9"/>
        <v>9</v>
      </c>
      <c r="AF73" s="38"/>
      <c r="AG73" s="37">
        <f t="shared" si="21"/>
        <v>0</v>
      </c>
      <c r="AH73" s="21">
        <f t="shared" si="10"/>
        <v>9</v>
      </c>
      <c r="AI73" s="41"/>
      <c r="AJ73" s="42">
        <f t="shared" si="22"/>
        <v>0</v>
      </c>
      <c r="AK73" s="47">
        <f t="shared" si="23"/>
        <v>0</v>
      </c>
      <c r="AL73" s="25">
        <f t="shared" si="24"/>
        <v>0</v>
      </c>
      <c r="AM73" s="22">
        <f t="shared" si="11"/>
        <v>0</v>
      </c>
      <c r="AN73" s="38"/>
      <c r="AO73" s="17">
        <f t="shared" si="25"/>
        <v>0</v>
      </c>
      <c r="AP73" s="23">
        <f t="shared" si="12"/>
        <v>9</v>
      </c>
      <c r="AQ73" s="38"/>
      <c r="AR73" s="37">
        <f t="shared" si="26"/>
        <v>0</v>
      </c>
      <c r="AS73" s="24">
        <f t="shared" si="13"/>
        <v>9</v>
      </c>
      <c r="AT73" s="38"/>
      <c r="AU73" s="42">
        <f t="shared" si="27"/>
        <v>0</v>
      </c>
      <c r="AV73" s="47">
        <f t="shared" si="28"/>
        <v>0</v>
      </c>
    </row>
    <row r="74" spans="1:48" ht="15.6" customHeight="1" x14ac:dyDescent="0.3">
      <c r="A74">
        <v>73</v>
      </c>
      <c r="B74" s="64">
        <f t="shared" si="29"/>
        <v>5801</v>
      </c>
      <c r="C74" s="83" t="s">
        <v>11</v>
      </c>
      <c r="D74" s="15">
        <f t="shared" si="30"/>
        <v>5900</v>
      </c>
      <c r="E74" s="6">
        <f>IF(F74=$H$6,"",F74/D74)</f>
        <v>0</v>
      </c>
      <c r="F74" s="7">
        <f t="shared" si="32"/>
        <v>0</v>
      </c>
      <c r="G74" s="34"/>
      <c r="H74" s="35">
        <f t="shared" si="0"/>
        <v>0</v>
      </c>
      <c r="I74" s="31">
        <f t="shared" si="1"/>
        <v>9</v>
      </c>
      <c r="J74" s="38"/>
      <c r="K74" s="39">
        <f t="shared" si="2"/>
        <v>0</v>
      </c>
      <c r="L74" s="63">
        <f t="shared" si="3"/>
        <v>9</v>
      </c>
      <c r="M74" s="43"/>
      <c r="N74" s="44">
        <f t="shared" si="4"/>
        <v>0</v>
      </c>
      <c r="O74" s="46">
        <f t="shared" si="14"/>
        <v>0</v>
      </c>
      <c r="P74" s="9">
        <f t="shared" si="33"/>
        <v>0</v>
      </c>
      <c r="Q74" s="10">
        <f t="shared" si="34"/>
        <v>0</v>
      </c>
      <c r="R74" s="38"/>
      <c r="S74" s="17">
        <f t="shared" si="15"/>
        <v>0</v>
      </c>
      <c r="T74" s="13">
        <f t="shared" si="6"/>
        <v>9</v>
      </c>
      <c r="U74" s="38"/>
      <c r="V74" s="45">
        <f t="shared" si="16"/>
        <v>0</v>
      </c>
      <c r="W74" s="14">
        <f t="shared" si="7"/>
        <v>9</v>
      </c>
      <c r="X74" s="38"/>
      <c r="Y74" s="45">
        <f t="shared" si="17"/>
        <v>0</v>
      </c>
      <c r="Z74" s="32">
        <f t="shared" si="18"/>
        <v>0</v>
      </c>
      <c r="AA74" s="16">
        <f t="shared" si="19"/>
        <v>0</v>
      </c>
      <c r="AB74" s="18">
        <f t="shared" si="8"/>
        <v>0</v>
      </c>
      <c r="AC74" s="38"/>
      <c r="AD74" s="17">
        <f t="shared" si="20"/>
        <v>0</v>
      </c>
      <c r="AE74" s="20">
        <f t="shared" si="9"/>
        <v>9</v>
      </c>
      <c r="AF74" s="38"/>
      <c r="AG74" s="37">
        <f t="shared" si="21"/>
        <v>0</v>
      </c>
      <c r="AH74" s="21">
        <f t="shared" si="10"/>
        <v>9</v>
      </c>
      <c r="AI74" s="41"/>
      <c r="AJ74" s="42">
        <f t="shared" si="22"/>
        <v>0</v>
      </c>
      <c r="AK74" s="47">
        <f t="shared" si="23"/>
        <v>0</v>
      </c>
      <c r="AL74" s="25">
        <f t="shared" si="24"/>
        <v>0</v>
      </c>
      <c r="AM74" s="22">
        <f t="shared" si="11"/>
        <v>0</v>
      </c>
      <c r="AN74" s="38"/>
      <c r="AO74" s="17">
        <f t="shared" si="25"/>
        <v>0</v>
      </c>
      <c r="AP74" s="23">
        <f t="shared" si="12"/>
        <v>9</v>
      </c>
      <c r="AQ74" s="38"/>
      <c r="AR74" s="37">
        <f t="shared" si="26"/>
        <v>0</v>
      </c>
      <c r="AS74" s="24">
        <f t="shared" si="13"/>
        <v>9</v>
      </c>
      <c r="AT74" s="38"/>
      <c r="AU74" s="42">
        <f t="shared" si="27"/>
        <v>0</v>
      </c>
      <c r="AV74" s="47">
        <f t="shared" si="28"/>
        <v>0</v>
      </c>
    </row>
    <row r="75" spans="1:48" ht="14.4" customHeight="1" x14ac:dyDescent="0.3">
      <c r="A75">
        <v>74</v>
      </c>
      <c r="B75" s="64">
        <f t="shared" si="29"/>
        <v>5901</v>
      </c>
      <c r="C75" s="210" t="s">
        <v>11</v>
      </c>
      <c r="D75" s="15">
        <f t="shared" si="30"/>
        <v>6000</v>
      </c>
      <c r="E75" s="6">
        <f t="shared" si="31"/>
        <v>0</v>
      </c>
      <c r="F75" s="7">
        <f t="shared" si="32"/>
        <v>0</v>
      </c>
      <c r="G75" s="34"/>
      <c r="H75" s="35">
        <f t="shared" si="0"/>
        <v>0</v>
      </c>
      <c r="I75" s="31">
        <f t="shared" si="1"/>
        <v>9</v>
      </c>
      <c r="J75" s="38"/>
      <c r="K75" s="39">
        <f t="shared" si="2"/>
        <v>0</v>
      </c>
      <c r="L75" s="63">
        <f t="shared" si="3"/>
        <v>9</v>
      </c>
      <c r="M75" s="43"/>
      <c r="N75" s="44">
        <f t="shared" si="4"/>
        <v>0</v>
      </c>
      <c r="O75" s="46">
        <f t="shared" si="14"/>
        <v>0</v>
      </c>
      <c r="P75" s="9">
        <f t="shared" si="33"/>
        <v>0</v>
      </c>
      <c r="Q75" s="10">
        <f t="shared" si="34"/>
        <v>0</v>
      </c>
      <c r="R75" s="38"/>
      <c r="S75" s="17">
        <f t="shared" si="15"/>
        <v>0</v>
      </c>
      <c r="T75" s="13">
        <f t="shared" si="6"/>
        <v>9</v>
      </c>
      <c r="U75" s="38"/>
      <c r="V75" s="45">
        <f t="shared" si="16"/>
        <v>0</v>
      </c>
      <c r="W75" s="14">
        <f t="shared" si="7"/>
        <v>9</v>
      </c>
      <c r="X75" s="38"/>
      <c r="Y75" s="45">
        <f t="shared" si="17"/>
        <v>0</v>
      </c>
      <c r="Z75" s="32">
        <f t="shared" si="18"/>
        <v>0</v>
      </c>
      <c r="AA75" s="16">
        <f t="shared" si="19"/>
        <v>0</v>
      </c>
      <c r="AB75" s="18">
        <f t="shared" si="8"/>
        <v>0</v>
      </c>
      <c r="AC75" s="38"/>
      <c r="AD75" s="17">
        <f t="shared" si="20"/>
        <v>0</v>
      </c>
      <c r="AE75" s="20">
        <f t="shared" si="9"/>
        <v>9</v>
      </c>
      <c r="AF75" s="38"/>
      <c r="AG75" s="37">
        <f t="shared" si="21"/>
        <v>0</v>
      </c>
      <c r="AH75" s="21">
        <f t="shared" si="10"/>
        <v>9</v>
      </c>
      <c r="AI75" s="41"/>
      <c r="AJ75" s="42">
        <f t="shared" si="22"/>
        <v>0</v>
      </c>
      <c r="AK75" s="47">
        <f t="shared" si="23"/>
        <v>0</v>
      </c>
      <c r="AL75" s="25">
        <f t="shared" si="24"/>
        <v>0</v>
      </c>
      <c r="AM75" s="22">
        <f t="shared" si="11"/>
        <v>0</v>
      </c>
      <c r="AN75" s="38"/>
      <c r="AO75" s="17">
        <f t="shared" si="25"/>
        <v>0</v>
      </c>
      <c r="AP75" s="23">
        <f t="shared" si="12"/>
        <v>9</v>
      </c>
      <c r="AQ75" s="38"/>
      <c r="AR75" s="37">
        <f t="shared" ref="AR75:AR81" si="35">AP75*AQ75</f>
        <v>0</v>
      </c>
      <c r="AS75" s="24">
        <f t="shared" ref="AS75:AS81" si="36">IF(AP75=$H$7,$H$7,IF((ROUND(AP75*(1+$H$24),0))&gt;$H$16,$H$16,ROUND(AP75*(1+$H$24),0)))</f>
        <v>9</v>
      </c>
      <c r="AT75" s="38"/>
      <c r="AU75" s="42">
        <f t="shared" ref="AU75:AU81" si="37">AS75*AT75</f>
        <v>0</v>
      </c>
      <c r="AV75" s="47">
        <f t="shared" ref="AV75:AV81" si="38">AO75+AR75+AU75</f>
        <v>0</v>
      </c>
    </row>
    <row r="76" spans="1:48" ht="14.4" customHeight="1" x14ac:dyDescent="0.3">
      <c r="A76">
        <v>75</v>
      </c>
      <c r="B76" s="64">
        <f t="shared" si="29"/>
        <v>6001</v>
      </c>
      <c r="C76" s="210" t="s">
        <v>11</v>
      </c>
      <c r="D76" s="15">
        <f t="shared" si="30"/>
        <v>6100</v>
      </c>
      <c r="E76" s="6">
        <f t="shared" si="31"/>
        <v>0</v>
      </c>
      <c r="F76" s="7">
        <f t="shared" si="32"/>
        <v>0</v>
      </c>
      <c r="G76" s="34"/>
      <c r="H76" s="35">
        <f t="shared" si="0"/>
        <v>0</v>
      </c>
      <c r="I76" s="31">
        <f t="shared" si="1"/>
        <v>9</v>
      </c>
      <c r="J76" s="38"/>
      <c r="K76" s="39">
        <f t="shared" si="2"/>
        <v>0</v>
      </c>
      <c r="L76" s="63">
        <f t="shared" si="3"/>
        <v>9</v>
      </c>
      <c r="M76" s="43"/>
      <c r="N76" s="44">
        <f t="shared" si="4"/>
        <v>0</v>
      </c>
      <c r="O76" s="46">
        <f t="shared" si="14"/>
        <v>0</v>
      </c>
      <c r="P76" s="9">
        <f t="shared" si="33"/>
        <v>0</v>
      </c>
      <c r="Q76" s="10">
        <f t="shared" si="34"/>
        <v>0</v>
      </c>
      <c r="R76" s="38"/>
      <c r="S76" s="17">
        <f t="shared" si="15"/>
        <v>0</v>
      </c>
      <c r="T76" s="13">
        <f t="shared" si="6"/>
        <v>9</v>
      </c>
      <c r="U76" s="38"/>
      <c r="V76" s="45">
        <f t="shared" si="16"/>
        <v>0</v>
      </c>
      <c r="W76" s="14">
        <f t="shared" si="7"/>
        <v>9</v>
      </c>
      <c r="X76" s="38"/>
      <c r="Y76" s="45">
        <f t="shared" si="17"/>
        <v>0</v>
      </c>
      <c r="Z76" s="32">
        <f t="shared" si="18"/>
        <v>0</v>
      </c>
      <c r="AA76" s="16">
        <f t="shared" si="19"/>
        <v>0</v>
      </c>
      <c r="AB76" s="18">
        <f t="shared" si="8"/>
        <v>0</v>
      </c>
      <c r="AC76" s="38"/>
      <c r="AD76" s="17">
        <f t="shared" si="20"/>
        <v>0</v>
      </c>
      <c r="AE76" s="20">
        <f t="shared" si="9"/>
        <v>9</v>
      </c>
      <c r="AF76" s="38"/>
      <c r="AG76" s="37">
        <f t="shared" si="21"/>
        <v>0</v>
      </c>
      <c r="AH76" s="21">
        <f t="shared" si="10"/>
        <v>9</v>
      </c>
      <c r="AI76" s="41"/>
      <c r="AJ76" s="42">
        <f t="shared" si="22"/>
        <v>0</v>
      </c>
      <c r="AK76" s="47">
        <f t="shared" si="23"/>
        <v>0</v>
      </c>
      <c r="AL76" s="25">
        <f t="shared" si="24"/>
        <v>0</v>
      </c>
      <c r="AM76" s="22">
        <f t="shared" si="11"/>
        <v>0</v>
      </c>
      <c r="AN76" s="38"/>
      <c r="AO76" s="17">
        <f t="shared" si="25"/>
        <v>0</v>
      </c>
      <c r="AP76" s="23">
        <f t="shared" si="12"/>
        <v>9</v>
      </c>
      <c r="AQ76" s="38"/>
      <c r="AR76" s="37">
        <f t="shared" si="35"/>
        <v>0</v>
      </c>
      <c r="AS76" s="24">
        <f t="shared" si="36"/>
        <v>9</v>
      </c>
      <c r="AT76" s="38"/>
      <c r="AU76" s="42">
        <f t="shared" si="37"/>
        <v>0</v>
      </c>
      <c r="AV76" s="47">
        <f t="shared" si="38"/>
        <v>0</v>
      </c>
    </row>
    <row r="77" spans="1:48" ht="14.4" customHeight="1" x14ac:dyDescent="0.3">
      <c r="A77">
        <v>76</v>
      </c>
      <c r="B77" s="64">
        <f t="shared" si="29"/>
        <v>6101</v>
      </c>
      <c r="C77" s="210" t="s">
        <v>11</v>
      </c>
      <c r="D77" s="15">
        <f t="shared" si="30"/>
        <v>6200</v>
      </c>
      <c r="E77" s="6">
        <f>IF(F77=$H$6,"",F77/D77)</f>
        <v>0</v>
      </c>
      <c r="F77" s="7">
        <f t="shared" si="32"/>
        <v>0</v>
      </c>
      <c r="G77" s="34"/>
      <c r="H77" s="35">
        <f t="shared" si="0"/>
        <v>0</v>
      </c>
      <c r="I77" s="31">
        <f t="shared" si="1"/>
        <v>9</v>
      </c>
      <c r="J77" s="38"/>
      <c r="K77" s="39">
        <f t="shared" si="2"/>
        <v>0</v>
      </c>
      <c r="L77" s="63">
        <f t="shared" si="3"/>
        <v>9</v>
      </c>
      <c r="M77" s="43"/>
      <c r="N77" s="44">
        <f t="shared" si="4"/>
        <v>0</v>
      </c>
      <c r="O77" s="46">
        <f t="shared" si="14"/>
        <v>0</v>
      </c>
      <c r="P77" s="9">
        <f t="shared" si="33"/>
        <v>0</v>
      </c>
      <c r="Q77" s="10">
        <f t="shared" si="34"/>
        <v>0</v>
      </c>
      <c r="R77" s="38"/>
      <c r="S77" s="17">
        <f t="shared" si="15"/>
        <v>0</v>
      </c>
      <c r="T77" s="13">
        <f t="shared" si="6"/>
        <v>9</v>
      </c>
      <c r="U77" s="38"/>
      <c r="V77" s="45">
        <f t="shared" si="16"/>
        <v>0</v>
      </c>
      <c r="W77" s="14">
        <f t="shared" si="7"/>
        <v>9</v>
      </c>
      <c r="X77" s="38"/>
      <c r="Y77" s="45">
        <f t="shared" si="17"/>
        <v>0</v>
      </c>
      <c r="Z77" s="32">
        <f t="shared" si="18"/>
        <v>0</v>
      </c>
      <c r="AA77" s="16">
        <f t="shared" si="19"/>
        <v>0</v>
      </c>
      <c r="AB77" s="18">
        <f t="shared" si="8"/>
        <v>0</v>
      </c>
      <c r="AC77" s="38"/>
      <c r="AD77" s="17">
        <f t="shared" si="20"/>
        <v>0</v>
      </c>
      <c r="AE77" s="20">
        <f t="shared" si="9"/>
        <v>9</v>
      </c>
      <c r="AF77" s="38"/>
      <c r="AG77" s="37">
        <f t="shared" si="21"/>
        <v>0</v>
      </c>
      <c r="AH77" s="21">
        <f t="shared" si="10"/>
        <v>9</v>
      </c>
      <c r="AI77" s="41"/>
      <c r="AJ77" s="42">
        <f t="shared" si="22"/>
        <v>0</v>
      </c>
      <c r="AK77" s="47">
        <f t="shared" si="23"/>
        <v>0</v>
      </c>
      <c r="AL77" s="25">
        <f t="shared" si="24"/>
        <v>0</v>
      </c>
      <c r="AM77" s="22">
        <f t="shared" si="11"/>
        <v>0</v>
      </c>
      <c r="AN77" s="38"/>
      <c r="AO77" s="17">
        <f t="shared" si="25"/>
        <v>0</v>
      </c>
      <c r="AP77" s="23">
        <f t="shared" si="12"/>
        <v>9</v>
      </c>
      <c r="AQ77" s="38"/>
      <c r="AR77" s="37">
        <f t="shared" si="35"/>
        <v>0</v>
      </c>
      <c r="AS77" s="24">
        <f t="shared" si="36"/>
        <v>9</v>
      </c>
      <c r="AT77" s="38"/>
      <c r="AU77" s="42">
        <f t="shared" si="37"/>
        <v>0</v>
      </c>
      <c r="AV77" s="47">
        <f t="shared" si="38"/>
        <v>0</v>
      </c>
    </row>
    <row r="78" spans="1:48" ht="14.4" customHeight="1" x14ac:dyDescent="0.3">
      <c r="A78">
        <v>77</v>
      </c>
      <c r="B78" s="64">
        <f t="shared" si="29"/>
        <v>6201</v>
      </c>
      <c r="C78" s="210" t="s">
        <v>11</v>
      </c>
      <c r="D78" s="15">
        <f t="shared" si="30"/>
        <v>6300</v>
      </c>
      <c r="E78" s="6">
        <f t="shared" si="31"/>
        <v>0</v>
      </c>
      <c r="F78" s="7">
        <f t="shared" si="32"/>
        <v>0</v>
      </c>
      <c r="G78" s="34"/>
      <c r="H78" s="35">
        <f t="shared" si="0"/>
        <v>0</v>
      </c>
      <c r="I78" s="31">
        <f t="shared" si="1"/>
        <v>9</v>
      </c>
      <c r="J78" s="38"/>
      <c r="K78" s="39">
        <f t="shared" si="2"/>
        <v>0</v>
      </c>
      <c r="L78" s="63">
        <f t="shared" si="3"/>
        <v>9</v>
      </c>
      <c r="M78" s="43"/>
      <c r="N78" s="44">
        <f t="shared" si="4"/>
        <v>0</v>
      </c>
      <c r="O78" s="46">
        <f t="shared" si="14"/>
        <v>0</v>
      </c>
      <c r="P78" s="9">
        <f t="shared" si="33"/>
        <v>0</v>
      </c>
      <c r="Q78" s="10">
        <f t="shared" si="34"/>
        <v>0</v>
      </c>
      <c r="R78" s="38"/>
      <c r="S78" s="17">
        <f t="shared" si="15"/>
        <v>0</v>
      </c>
      <c r="T78" s="13">
        <f t="shared" si="6"/>
        <v>9</v>
      </c>
      <c r="U78" s="38"/>
      <c r="V78" s="45">
        <f t="shared" si="16"/>
        <v>0</v>
      </c>
      <c r="W78" s="14">
        <f t="shared" si="7"/>
        <v>9</v>
      </c>
      <c r="X78" s="38"/>
      <c r="Y78" s="45">
        <f t="shared" si="17"/>
        <v>0</v>
      </c>
      <c r="Z78" s="32">
        <f t="shared" si="18"/>
        <v>0</v>
      </c>
      <c r="AA78" s="16">
        <f t="shared" si="19"/>
        <v>0</v>
      </c>
      <c r="AB78" s="18">
        <f t="shared" si="8"/>
        <v>0</v>
      </c>
      <c r="AC78" s="38"/>
      <c r="AD78" s="17">
        <f t="shared" si="20"/>
        <v>0</v>
      </c>
      <c r="AE78" s="20">
        <f t="shared" si="9"/>
        <v>9</v>
      </c>
      <c r="AF78" s="38"/>
      <c r="AG78" s="37">
        <f t="shared" si="21"/>
        <v>0</v>
      </c>
      <c r="AH78" s="21">
        <f t="shared" si="10"/>
        <v>9</v>
      </c>
      <c r="AI78" s="41"/>
      <c r="AJ78" s="42">
        <f t="shared" si="22"/>
        <v>0</v>
      </c>
      <c r="AK78" s="47">
        <f t="shared" si="23"/>
        <v>0</v>
      </c>
      <c r="AL78" s="25">
        <f t="shared" si="24"/>
        <v>0</v>
      </c>
      <c r="AM78" s="22">
        <f t="shared" si="11"/>
        <v>0</v>
      </c>
      <c r="AN78" s="38"/>
      <c r="AO78" s="17">
        <f t="shared" si="25"/>
        <v>0</v>
      </c>
      <c r="AP78" s="23">
        <f t="shared" si="12"/>
        <v>9</v>
      </c>
      <c r="AQ78" s="38"/>
      <c r="AR78" s="37">
        <f t="shared" si="35"/>
        <v>0</v>
      </c>
      <c r="AS78" s="24">
        <f t="shared" si="36"/>
        <v>9</v>
      </c>
      <c r="AT78" s="38"/>
      <c r="AU78" s="42">
        <f t="shared" si="37"/>
        <v>0</v>
      </c>
      <c r="AV78" s="47">
        <f t="shared" si="38"/>
        <v>0</v>
      </c>
    </row>
    <row r="79" spans="1:48" ht="14.4" customHeight="1" x14ac:dyDescent="0.3">
      <c r="A79">
        <v>78</v>
      </c>
      <c r="B79" s="64">
        <f t="shared" si="29"/>
        <v>6301</v>
      </c>
      <c r="C79" s="210" t="s">
        <v>11</v>
      </c>
      <c r="D79" s="15">
        <f t="shared" si="30"/>
        <v>6400</v>
      </c>
      <c r="E79" s="6">
        <f t="shared" si="31"/>
        <v>0</v>
      </c>
      <c r="F79" s="7">
        <f t="shared" si="32"/>
        <v>0</v>
      </c>
      <c r="G79" s="34"/>
      <c r="H79" s="35">
        <f t="shared" si="0"/>
        <v>0</v>
      </c>
      <c r="I79" s="31">
        <f t="shared" si="1"/>
        <v>9</v>
      </c>
      <c r="J79" s="38"/>
      <c r="K79" s="39">
        <f t="shared" si="2"/>
        <v>0</v>
      </c>
      <c r="L79" s="63">
        <f t="shared" si="3"/>
        <v>9</v>
      </c>
      <c r="M79" s="43"/>
      <c r="N79" s="44">
        <f t="shared" si="4"/>
        <v>0</v>
      </c>
      <c r="O79" s="46">
        <f t="shared" si="14"/>
        <v>0</v>
      </c>
      <c r="P79" s="9">
        <f t="shared" si="33"/>
        <v>0</v>
      </c>
      <c r="Q79" s="10">
        <f t="shared" si="34"/>
        <v>0</v>
      </c>
      <c r="R79" s="38"/>
      <c r="S79" s="17">
        <f t="shared" si="15"/>
        <v>0</v>
      </c>
      <c r="T79" s="13">
        <f t="shared" si="6"/>
        <v>9</v>
      </c>
      <c r="U79" s="38"/>
      <c r="V79" s="45">
        <f t="shared" si="16"/>
        <v>0</v>
      </c>
      <c r="W79" s="14">
        <f t="shared" si="7"/>
        <v>9</v>
      </c>
      <c r="X79" s="38"/>
      <c r="Y79" s="45">
        <f t="shared" si="17"/>
        <v>0</v>
      </c>
      <c r="Z79" s="32">
        <f t="shared" si="18"/>
        <v>0</v>
      </c>
      <c r="AA79" s="16">
        <f t="shared" si="19"/>
        <v>0</v>
      </c>
      <c r="AB79" s="18">
        <f t="shared" si="8"/>
        <v>0</v>
      </c>
      <c r="AC79" s="38"/>
      <c r="AD79" s="17">
        <f t="shared" si="20"/>
        <v>0</v>
      </c>
      <c r="AE79" s="20">
        <f t="shared" si="9"/>
        <v>9</v>
      </c>
      <c r="AF79" s="38"/>
      <c r="AG79" s="37">
        <f t="shared" si="21"/>
        <v>0</v>
      </c>
      <c r="AH79" s="21">
        <f t="shared" si="10"/>
        <v>9</v>
      </c>
      <c r="AI79" s="41"/>
      <c r="AJ79" s="42">
        <f t="shared" si="22"/>
        <v>0</v>
      </c>
      <c r="AK79" s="47">
        <f t="shared" si="23"/>
        <v>0</v>
      </c>
      <c r="AL79" s="25">
        <f t="shared" si="24"/>
        <v>0</v>
      </c>
      <c r="AM79" s="22">
        <f t="shared" si="11"/>
        <v>0</v>
      </c>
      <c r="AN79" s="38"/>
      <c r="AO79" s="17">
        <f t="shared" si="25"/>
        <v>0</v>
      </c>
      <c r="AP79" s="23">
        <f t="shared" si="12"/>
        <v>9</v>
      </c>
      <c r="AQ79" s="38"/>
      <c r="AR79" s="37">
        <f t="shared" si="35"/>
        <v>0</v>
      </c>
      <c r="AS79" s="24">
        <f t="shared" si="36"/>
        <v>9</v>
      </c>
      <c r="AT79" s="38"/>
      <c r="AU79" s="42">
        <f t="shared" si="37"/>
        <v>0</v>
      </c>
      <c r="AV79" s="47">
        <f t="shared" si="38"/>
        <v>0</v>
      </c>
    </row>
    <row r="80" spans="1:48" ht="14.4" customHeight="1" x14ac:dyDescent="0.3">
      <c r="A80">
        <v>79</v>
      </c>
      <c r="B80" s="64">
        <f t="shared" si="29"/>
        <v>6401</v>
      </c>
      <c r="C80" s="210" t="s">
        <v>11</v>
      </c>
      <c r="D80" s="15">
        <f t="shared" si="30"/>
        <v>6500</v>
      </c>
      <c r="E80" s="6">
        <f>IF(F80=$H$6,"",F80/D80)</f>
        <v>0</v>
      </c>
      <c r="F80" s="7">
        <f t="shared" si="32"/>
        <v>0</v>
      </c>
      <c r="G80" s="34"/>
      <c r="H80" s="35">
        <f t="shared" si="0"/>
        <v>0</v>
      </c>
      <c r="I80" s="31">
        <f t="shared" si="1"/>
        <v>9</v>
      </c>
      <c r="J80" s="38"/>
      <c r="K80" s="39">
        <f t="shared" si="2"/>
        <v>0</v>
      </c>
      <c r="L80" s="63">
        <f t="shared" si="3"/>
        <v>9</v>
      </c>
      <c r="M80" s="43"/>
      <c r="N80" s="44">
        <f t="shared" si="4"/>
        <v>0</v>
      </c>
      <c r="O80" s="46">
        <f t="shared" si="14"/>
        <v>0</v>
      </c>
      <c r="P80" s="9">
        <f t="shared" si="33"/>
        <v>0</v>
      </c>
      <c r="Q80" s="10">
        <f t="shared" si="34"/>
        <v>0</v>
      </c>
      <c r="R80" s="38"/>
      <c r="S80" s="17">
        <f t="shared" si="15"/>
        <v>0</v>
      </c>
      <c r="T80" s="13">
        <f t="shared" si="6"/>
        <v>9</v>
      </c>
      <c r="U80" s="38"/>
      <c r="V80" s="45">
        <f t="shared" si="16"/>
        <v>0</v>
      </c>
      <c r="W80" s="14">
        <f t="shared" si="7"/>
        <v>9</v>
      </c>
      <c r="X80" s="38"/>
      <c r="Y80" s="45">
        <f t="shared" si="17"/>
        <v>0</v>
      </c>
      <c r="Z80" s="32">
        <f t="shared" si="18"/>
        <v>0</v>
      </c>
      <c r="AA80" s="16">
        <f t="shared" si="19"/>
        <v>0</v>
      </c>
      <c r="AB80" s="18">
        <f t="shared" si="8"/>
        <v>0</v>
      </c>
      <c r="AC80" s="38"/>
      <c r="AD80" s="17">
        <f t="shared" si="20"/>
        <v>0</v>
      </c>
      <c r="AE80" s="20">
        <f t="shared" si="9"/>
        <v>9</v>
      </c>
      <c r="AF80" s="38"/>
      <c r="AG80" s="37">
        <f t="shared" si="21"/>
        <v>0</v>
      </c>
      <c r="AH80" s="21">
        <f t="shared" si="10"/>
        <v>9</v>
      </c>
      <c r="AI80" s="41"/>
      <c r="AJ80" s="42">
        <f t="shared" si="22"/>
        <v>0</v>
      </c>
      <c r="AK80" s="47">
        <f t="shared" si="23"/>
        <v>0</v>
      </c>
      <c r="AL80" s="25">
        <f t="shared" si="24"/>
        <v>0</v>
      </c>
      <c r="AM80" s="22">
        <f t="shared" si="11"/>
        <v>0</v>
      </c>
      <c r="AN80" s="38"/>
      <c r="AO80" s="17">
        <f t="shared" si="25"/>
        <v>0</v>
      </c>
      <c r="AP80" s="23">
        <f t="shared" si="12"/>
        <v>9</v>
      </c>
      <c r="AQ80" s="38"/>
      <c r="AR80" s="37">
        <f t="shared" si="35"/>
        <v>0</v>
      </c>
      <c r="AS80" s="24">
        <f t="shared" si="36"/>
        <v>9</v>
      </c>
      <c r="AT80" s="38"/>
      <c r="AU80" s="42">
        <f t="shared" si="37"/>
        <v>0</v>
      </c>
      <c r="AV80" s="47">
        <f t="shared" si="38"/>
        <v>0</v>
      </c>
    </row>
    <row r="81" spans="1:48" ht="14.4" customHeight="1" x14ac:dyDescent="0.3">
      <c r="A81">
        <v>80</v>
      </c>
      <c r="B81" s="64">
        <f t="shared" si="29"/>
        <v>6501</v>
      </c>
      <c r="C81" s="210" t="s">
        <v>11</v>
      </c>
      <c r="D81" s="15">
        <f t="shared" si="30"/>
        <v>6600</v>
      </c>
      <c r="E81" s="6">
        <f t="shared" si="31"/>
        <v>0</v>
      </c>
      <c r="F81" s="7">
        <f t="shared" si="32"/>
        <v>0</v>
      </c>
      <c r="G81" s="34"/>
      <c r="H81" s="35">
        <f t="shared" si="0"/>
        <v>0</v>
      </c>
      <c r="I81" s="31">
        <f t="shared" si="1"/>
        <v>9</v>
      </c>
      <c r="J81" s="38"/>
      <c r="K81" s="39">
        <f t="shared" si="2"/>
        <v>0</v>
      </c>
      <c r="L81" s="63">
        <f t="shared" si="3"/>
        <v>9</v>
      </c>
      <c r="M81" s="43"/>
      <c r="N81" s="44">
        <f t="shared" si="4"/>
        <v>0</v>
      </c>
      <c r="O81" s="46">
        <f t="shared" si="14"/>
        <v>0</v>
      </c>
      <c r="P81" s="9">
        <f t="shared" si="33"/>
        <v>0</v>
      </c>
      <c r="Q81" s="10">
        <f t="shared" si="34"/>
        <v>0</v>
      </c>
      <c r="R81" s="38"/>
      <c r="S81" s="17">
        <f t="shared" si="15"/>
        <v>0</v>
      </c>
      <c r="T81" s="13">
        <f t="shared" si="6"/>
        <v>9</v>
      </c>
      <c r="U81" s="38"/>
      <c r="V81" s="45">
        <f t="shared" si="16"/>
        <v>0</v>
      </c>
      <c r="W81" s="14">
        <f t="shared" si="7"/>
        <v>9</v>
      </c>
      <c r="X81" s="38"/>
      <c r="Y81" s="45">
        <f t="shared" si="17"/>
        <v>0</v>
      </c>
      <c r="Z81" s="32">
        <f t="shared" si="18"/>
        <v>0</v>
      </c>
      <c r="AA81" s="16">
        <f t="shared" si="19"/>
        <v>0</v>
      </c>
      <c r="AB81" s="18">
        <f t="shared" si="8"/>
        <v>0</v>
      </c>
      <c r="AC81" s="38"/>
      <c r="AD81" s="17">
        <f t="shared" si="20"/>
        <v>0</v>
      </c>
      <c r="AE81" s="20">
        <f t="shared" si="9"/>
        <v>9</v>
      </c>
      <c r="AF81" s="38"/>
      <c r="AG81" s="37">
        <f t="shared" si="21"/>
        <v>0</v>
      </c>
      <c r="AH81" s="21">
        <f t="shared" si="10"/>
        <v>9</v>
      </c>
      <c r="AI81" s="41"/>
      <c r="AJ81" s="42">
        <f t="shared" si="22"/>
        <v>0</v>
      </c>
      <c r="AK81" s="47">
        <f t="shared" si="23"/>
        <v>0</v>
      </c>
      <c r="AL81" s="25">
        <f t="shared" si="24"/>
        <v>0</v>
      </c>
      <c r="AM81" s="22">
        <f t="shared" si="11"/>
        <v>0</v>
      </c>
      <c r="AN81" s="38"/>
      <c r="AO81" s="17">
        <f t="shared" si="25"/>
        <v>0</v>
      </c>
      <c r="AP81" s="23">
        <f t="shared" si="12"/>
        <v>9</v>
      </c>
      <c r="AQ81" s="38"/>
      <c r="AR81" s="37">
        <f t="shared" si="35"/>
        <v>0</v>
      </c>
      <c r="AS81" s="24">
        <f t="shared" si="36"/>
        <v>9</v>
      </c>
      <c r="AT81" s="38"/>
      <c r="AU81" s="42">
        <f t="shared" si="37"/>
        <v>0</v>
      </c>
      <c r="AV81" s="47">
        <f t="shared" si="38"/>
        <v>0</v>
      </c>
    </row>
    <row r="82" spans="1:48" ht="14.4" customHeight="1" x14ac:dyDescent="0.3">
      <c r="A82">
        <v>81</v>
      </c>
      <c r="B82" s="64">
        <f t="shared" ref="B82:B96" si="39">SUM(D81+1)</f>
        <v>6601</v>
      </c>
      <c r="C82" s="212" t="s">
        <v>11</v>
      </c>
      <c r="D82" s="15">
        <f t="shared" si="30"/>
        <v>6700</v>
      </c>
      <c r="E82" s="6">
        <f t="shared" ref="E82:E96" si="40">IF(F82=$H$6,"",F82/D82)</f>
        <v>0</v>
      </c>
      <c r="F82" s="7">
        <f t="shared" ref="F82:F96" si="41">IF(((B82-1-$H$8)*$H$18)&gt;$H$15,$H$15,IF(((B82-1-$H$8)*$H$18)&lt;$H$6,$H$6,(B82-1-$H$8)*$H$18))</f>
        <v>0</v>
      </c>
      <c r="G82" s="34"/>
      <c r="H82" s="35">
        <f t="shared" ref="H82:H96" si="42">SUM(F82*G82)</f>
        <v>0</v>
      </c>
      <c r="I82" s="31">
        <f t="shared" ref="I82:I96" si="43">IF((ROUND(F82*(1+$H$23),0))&gt;$H$16,$H$16,IF((ROUND(F82*(1+$H$23),0))&lt;$H$7,$H$7,ROUND(F82*(1+$H$23),0)))</f>
        <v>9</v>
      </c>
      <c r="J82" s="38"/>
      <c r="K82" s="39">
        <f t="shared" ref="K82:K96" si="44">SUM(I82*J82)</f>
        <v>0</v>
      </c>
      <c r="L82" s="63">
        <f t="shared" ref="L82:L96" si="45">IF(I82=$H$7,$H$7,IF((ROUND(I82*$H$24,0)+I82)&gt;$H$16,$H$16,ROUND(I82*$H$24,0)+I82))</f>
        <v>9</v>
      </c>
      <c r="M82" s="43"/>
      <c r="N82" s="44">
        <f t="shared" ref="N82:N96" si="46">SUM(L82*M82)</f>
        <v>0</v>
      </c>
      <c r="O82" s="46">
        <f t="shared" ref="O82:O96" si="47">SUM(H82+K82+N82)</f>
        <v>0</v>
      </c>
      <c r="P82" s="9">
        <f t="shared" ref="P82:P96" si="48">IF(Q82=$H$6,"",Q82/B82)</f>
        <v>0</v>
      </c>
      <c r="Q82" s="10">
        <f t="shared" ref="Q82:Q96" si="49">IF((((B82-1-$H$9)*$H$18)/2)&gt;$H$15,$H$15,IF((((B82-1-$H$9)*$H$18)/2)&lt;$H$6,$H$6,((B82-1-$H$9)*$H$18)/2))</f>
        <v>0</v>
      </c>
      <c r="R82" s="38"/>
      <c r="S82" s="17">
        <f t="shared" ref="S82:S96" si="50">Q82*R82</f>
        <v>0</v>
      </c>
      <c r="T82" s="13">
        <f t="shared" ref="T82:T96" si="51">IF((ROUND(Q82*(1+$H$23),0))&gt;$H$16,$H$16,IF((ROUND(Q82*(1+$H$23),0))&lt;$H$7,$H$7,ROUND(Q82*(1+$H$23),0)))</f>
        <v>9</v>
      </c>
      <c r="U82" s="38"/>
      <c r="V82" s="45">
        <f t="shared" ref="V82:V96" si="52">T82*U82</f>
        <v>0</v>
      </c>
      <c r="W82" s="14">
        <f t="shared" ref="W82:W96" si="53">IF(T82=$H$7,$H$7,IF((T82*(1+$H$24))&gt;$H$16,$H$16,T82*(1+$H$24)))</f>
        <v>9</v>
      </c>
      <c r="X82" s="38"/>
      <c r="Y82" s="45">
        <f t="shared" ref="Y82:Y96" si="54">W82*X82</f>
        <v>0</v>
      </c>
      <c r="Z82" s="32">
        <f t="shared" ref="Z82:Z96" si="55">S82+V82+Y82</f>
        <v>0</v>
      </c>
      <c r="AA82" s="16">
        <f t="shared" ref="AA82:AA96" si="56">IF(AB82=$H$6,"",AB82/B82)</f>
        <v>0</v>
      </c>
      <c r="AB82" s="18">
        <f t="shared" ref="AB82:AB96" si="57">IF((((B82-1-$H$10)*$H$18)/3)&gt;$H$15,$H$15,IF((((B82-1-$H$10)*$H$18)/3)&lt;$H$6,$H$6,((B82-1-$H$10)*$H$18)/3))</f>
        <v>0</v>
      </c>
      <c r="AC82" s="38"/>
      <c r="AD82" s="17">
        <f t="shared" ref="AD82:AD96" si="58">AB82*AC82</f>
        <v>0</v>
      </c>
      <c r="AE82" s="20">
        <f t="shared" ref="AE82:AE96" si="59">IF((ROUND(AB82*(1+$H$23),0))&gt;$H$16,$H$16,IF((ROUND(AB82*(1+$H$23),0))&lt;$H$7,$H$7,ROUND(AB82*(1+$H$23),0)))</f>
        <v>9</v>
      </c>
      <c r="AF82" s="38"/>
      <c r="AG82" s="37">
        <f t="shared" ref="AG82:AG96" si="60">AE82*AF82</f>
        <v>0</v>
      </c>
      <c r="AH82" s="21">
        <f t="shared" ref="AH82:AH96" si="61">IF(AE82=$H$7,$H$7,IF((AE82*(1+$H$24))&gt;$H$16,$H$16,AE82*(1+$H$24)))</f>
        <v>9</v>
      </c>
      <c r="AI82" s="41"/>
      <c r="AJ82" s="42">
        <f t="shared" ref="AJ82:AJ96" si="62">AH82*AI82</f>
        <v>0</v>
      </c>
      <c r="AK82" s="47">
        <f t="shared" ref="AK82:AK96" si="63">AD82+AG82+AJ82</f>
        <v>0</v>
      </c>
      <c r="AL82" s="25">
        <f t="shared" ref="AL82:AL96" si="64">IF(AM82=$H$6,"",AM82/B82)</f>
        <v>0</v>
      </c>
      <c r="AM82" s="22">
        <f t="shared" ref="AM82:AM96" si="65">IF((((B82-1-$H$11)*$H$18)/4)&gt;$H$15,$H$15,IF((((B82-1-$H$11)*$H$18)/4)&lt;$H$6,$H$6,((B82-1-$H$11)*$H$18)/4))</f>
        <v>0</v>
      </c>
      <c r="AN82" s="38"/>
      <c r="AO82" s="17">
        <f t="shared" ref="AO82:AO96" si="66">AM82*AN82</f>
        <v>0</v>
      </c>
      <c r="AP82" s="23">
        <f t="shared" ref="AP82:AP96" si="67">IF((ROUND(AM82*(1+$H$23),0))&gt;$H$16,$H$16,IF((ROUND(AM82*(1+$H$23),0))&lt;$H$7,$H$7,ROUND(AM82*(1+$H$23),0)))</f>
        <v>9</v>
      </c>
      <c r="AQ82" s="38"/>
      <c r="AR82" s="37">
        <f t="shared" ref="AR82:AR96" si="68">AP82*AQ82</f>
        <v>0</v>
      </c>
      <c r="AS82" s="24">
        <f t="shared" ref="AS82:AS96" si="69">IF(AP82=$H$7,$H$7,IF((ROUND(AP82*(1+$H$24),0))&gt;$H$16,$H$16,ROUND(AP82*(1+$H$24),0)))</f>
        <v>9</v>
      </c>
      <c r="AT82" s="38"/>
      <c r="AU82" s="42">
        <f t="shared" ref="AU82:AU96" si="70">AS82*AT82</f>
        <v>0</v>
      </c>
      <c r="AV82" s="47">
        <f t="shared" ref="AV82:AV96" si="71">AO82+AR82+AU82</f>
        <v>0</v>
      </c>
    </row>
    <row r="83" spans="1:48" ht="14.4" customHeight="1" x14ac:dyDescent="0.3">
      <c r="A83">
        <v>82</v>
      </c>
      <c r="B83" s="64">
        <f t="shared" si="39"/>
        <v>6701</v>
      </c>
      <c r="C83" s="212" t="s">
        <v>11</v>
      </c>
      <c r="D83" s="15">
        <f t="shared" si="30"/>
        <v>6800</v>
      </c>
      <c r="E83" s="6">
        <f t="shared" si="40"/>
        <v>0</v>
      </c>
      <c r="F83" s="7">
        <f t="shared" si="41"/>
        <v>0</v>
      </c>
      <c r="G83" s="34"/>
      <c r="H83" s="35">
        <f t="shared" si="42"/>
        <v>0</v>
      </c>
      <c r="I83" s="31">
        <f t="shared" si="43"/>
        <v>9</v>
      </c>
      <c r="J83" s="38"/>
      <c r="K83" s="39">
        <f t="shared" si="44"/>
        <v>0</v>
      </c>
      <c r="L83" s="63">
        <f t="shared" si="45"/>
        <v>9</v>
      </c>
      <c r="M83" s="43"/>
      <c r="N83" s="44">
        <f t="shared" si="46"/>
        <v>0</v>
      </c>
      <c r="O83" s="46">
        <f t="shared" si="47"/>
        <v>0</v>
      </c>
      <c r="P83" s="9">
        <f t="shared" si="48"/>
        <v>0</v>
      </c>
      <c r="Q83" s="10">
        <f t="shared" si="49"/>
        <v>0</v>
      </c>
      <c r="R83" s="38"/>
      <c r="S83" s="17">
        <f t="shared" si="50"/>
        <v>0</v>
      </c>
      <c r="T83" s="13">
        <f t="shared" si="51"/>
        <v>9</v>
      </c>
      <c r="U83" s="38"/>
      <c r="V83" s="45">
        <f t="shared" si="52"/>
        <v>0</v>
      </c>
      <c r="W83" s="14">
        <f t="shared" si="53"/>
        <v>9</v>
      </c>
      <c r="X83" s="38"/>
      <c r="Y83" s="45">
        <f t="shared" si="54"/>
        <v>0</v>
      </c>
      <c r="Z83" s="32">
        <f t="shared" si="55"/>
        <v>0</v>
      </c>
      <c r="AA83" s="16">
        <f t="shared" si="56"/>
        <v>0</v>
      </c>
      <c r="AB83" s="18">
        <f t="shared" si="57"/>
        <v>0</v>
      </c>
      <c r="AC83" s="38"/>
      <c r="AD83" s="17">
        <f t="shared" si="58"/>
        <v>0</v>
      </c>
      <c r="AE83" s="20">
        <f t="shared" si="59"/>
        <v>9</v>
      </c>
      <c r="AF83" s="38"/>
      <c r="AG83" s="37">
        <f t="shared" si="60"/>
        <v>0</v>
      </c>
      <c r="AH83" s="21">
        <f t="shared" si="61"/>
        <v>9</v>
      </c>
      <c r="AI83" s="41"/>
      <c r="AJ83" s="42">
        <f t="shared" si="62"/>
        <v>0</v>
      </c>
      <c r="AK83" s="47">
        <f t="shared" si="63"/>
        <v>0</v>
      </c>
      <c r="AL83" s="25">
        <f t="shared" si="64"/>
        <v>0</v>
      </c>
      <c r="AM83" s="22">
        <f t="shared" si="65"/>
        <v>0</v>
      </c>
      <c r="AN83" s="38"/>
      <c r="AO83" s="17">
        <f t="shared" si="66"/>
        <v>0</v>
      </c>
      <c r="AP83" s="23">
        <f t="shared" si="67"/>
        <v>9</v>
      </c>
      <c r="AQ83" s="38"/>
      <c r="AR83" s="37">
        <f t="shared" si="68"/>
        <v>0</v>
      </c>
      <c r="AS83" s="24">
        <f t="shared" si="69"/>
        <v>9</v>
      </c>
      <c r="AT83" s="38"/>
      <c r="AU83" s="42">
        <f t="shared" si="70"/>
        <v>0</v>
      </c>
      <c r="AV83" s="47">
        <f t="shared" si="71"/>
        <v>0</v>
      </c>
    </row>
    <row r="84" spans="1:48" ht="14.4" customHeight="1" x14ac:dyDescent="0.3">
      <c r="A84">
        <v>83</v>
      </c>
      <c r="B84" s="64">
        <f t="shared" si="39"/>
        <v>6801</v>
      </c>
      <c r="C84" s="212" t="s">
        <v>11</v>
      </c>
      <c r="D84" s="15">
        <f t="shared" si="30"/>
        <v>6900</v>
      </c>
      <c r="E84" s="6">
        <f t="shared" si="40"/>
        <v>0</v>
      </c>
      <c r="F84" s="7">
        <f t="shared" si="41"/>
        <v>0</v>
      </c>
      <c r="G84" s="34"/>
      <c r="H84" s="35">
        <f t="shared" si="42"/>
        <v>0</v>
      </c>
      <c r="I84" s="31">
        <f t="shared" si="43"/>
        <v>9</v>
      </c>
      <c r="J84" s="38"/>
      <c r="K84" s="39">
        <f t="shared" si="44"/>
        <v>0</v>
      </c>
      <c r="L84" s="63">
        <f t="shared" si="45"/>
        <v>9</v>
      </c>
      <c r="M84" s="43"/>
      <c r="N84" s="44">
        <f t="shared" si="46"/>
        <v>0</v>
      </c>
      <c r="O84" s="46">
        <f t="shared" si="47"/>
        <v>0</v>
      </c>
      <c r="P84" s="9">
        <f t="shared" si="48"/>
        <v>0</v>
      </c>
      <c r="Q84" s="10">
        <f t="shared" si="49"/>
        <v>0</v>
      </c>
      <c r="R84" s="38"/>
      <c r="S84" s="17">
        <f t="shared" si="50"/>
        <v>0</v>
      </c>
      <c r="T84" s="13">
        <f t="shared" si="51"/>
        <v>9</v>
      </c>
      <c r="U84" s="38"/>
      <c r="V84" s="45">
        <f t="shared" si="52"/>
        <v>0</v>
      </c>
      <c r="W84" s="14">
        <f t="shared" si="53"/>
        <v>9</v>
      </c>
      <c r="X84" s="38"/>
      <c r="Y84" s="45">
        <f t="shared" si="54"/>
        <v>0</v>
      </c>
      <c r="Z84" s="32">
        <f t="shared" si="55"/>
        <v>0</v>
      </c>
      <c r="AA84" s="16">
        <f t="shared" si="56"/>
        <v>0</v>
      </c>
      <c r="AB84" s="18">
        <f t="shared" si="57"/>
        <v>0</v>
      </c>
      <c r="AC84" s="38"/>
      <c r="AD84" s="17">
        <f t="shared" si="58"/>
        <v>0</v>
      </c>
      <c r="AE84" s="20">
        <f t="shared" si="59"/>
        <v>9</v>
      </c>
      <c r="AF84" s="38"/>
      <c r="AG84" s="37">
        <f t="shared" si="60"/>
        <v>0</v>
      </c>
      <c r="AH84" s="21">
        <f t="shared" si="61"/>
        <v>9</v>
      </c>
      <c r="AI84" s="41"/>
      <c r="AJ84" s="42">
        <f t="shared" si="62"/>
        <v>0</v>
      </c>
      <c r="AK84" s="47">
        <f t="shared" si="63"/>
        <v>0</v>
      </c>
      <c r="AL84" s="25">
        <f t="shared" si="64"/>
        <v>0</v>
      </c>
      <c r="AM84" s="22">
        <f t="shared" si="65"/>
        <v>0</v>
      </c>
      <c r="AN84" s="38"/>
      <c r="AO84" s="17">
        <f t="shared" si="66"/>
        <v>0</v>
      </c>
      <c r="AP84" s="23">
        <f t="shared" si="67"/>
        <v>9</v>
      </c>
      <c r="AQ84" s="38"/>
      <c r="AR84" s="37">
        <f t="shared" si="68"/>
        <v>0</v>
      </c>
      <c r="AS84" s="24">
        <f t="shared" si="69"/>
        <v>9</v>
      </c>
      <c r="AT84" s="38"/>
      <c r="AU84" s="42">
        <f t="shared" si="70"/>
        <v>0</v>
      </c>
      <c r="AV84" s="47">
        <f t="shared" si="71"/>
        <v>0</v>
      </c>
    </row>
    <row r="85" spans="1:48" ht="14.4" customHeight="1" x14ac:dyDescent="0.3">
      <c r="A85">
        <v>84</v>
      </c>
      <c r="B85" s="64">
        <f t="shared" si="39"/>
        <v>6901</v>
      </c>
      <c r="C85" s="212" t="s">
        <v>11</v>
      </c>
      <c r="D85" s="15">
        <f t="shared" si="30"/>
        <v>7000</v>
      </c>
      <c r="E85" s="6">
        <f t="shared" si="40"/>
        <v>0</v>
      </c>
      <c r="F85" s="7">
        <f t="shared" si="41"/>
        <v>0</v>
      </c>
      <c r="G85" s="34"/>
      <c r="H85" s="35">
        <f t="shared" si="42"/>
        <v>0</v>
      </c>
      <c r="I85" s="31">
        <f t="shared" si="43"/>
        <v>9</v>
      </c>
      <c r="J85" s="38"/>
      <c r="K85" s="39">
        <f t="shared" si="44"/>
        <v>0</v>
      </c>
      <c r="L85" s="63">
        <f t="shared" si="45"/>
        <v>9</v>
      </c>
      <c r="M85" s="43"/>
      <c r="N85" s="44">
        <f t="shared" si="46"/>
        <v>0</v>
      </c>
      <c r="O85" s="46">
        <f t="shared" si="47"/>
        <v>0</v>
      </c>
      <c r="P85" s="9">
        <f t="shared" si="48"/>
        <v>0</v>
      </c>
      <c r="Q85" s="10">
        <f t="shared" si="49"/>
        <v>0</v>
      </c>
      <c r="R85" s="38"/>
      <c r="S85" s="17">
        <f t="shared" si="50"/>
        <v>0</v>
      </c>
      <c r="T85" s="13">
        <f t="shared" si="51"/>
        <v>9</v>
      </c>
      <c r="U85" s="38"/>
      <c r="V85" s="45">
        <f t="shared" si="52"/>
        <v>0</v>
      </c>
      <c r="W85" s="14">
        <f t="shared" si="53"/>
        <v>9</v>
      </c>
      <c r="X85" s="38"/>
      <c r="Y85" s="45">
        <f t="shared" si="54"/>
        <v>0</v>
      </c>
      <c r="Z85" s="32">
        <f t="shared" si="55"/>
        <v>0</v>
      </c>
      <c r="AA85" s="16">
        <f t="shared" si="56"/>
        <v>0</v>
      </c>
      <c r="AB85" s="18">
        <f t="shared" si="57"/>
        <v>0</v>
      </c>
      <c r="AC85" s="38"/>
      <c r="AD85" s="17">
        <f t="shared" si="58"/>
        <v>0</v>
      </c>
      <c r="AE85" s="20">
        <f t="shared" si="59"/>
        <v>9</v>
      </c>
      <c r="AF85" s="38"/>
      <c r="AG85" s="37">
        <f t="shared" si="60"/>
        <v>0</v>
      </c>
      <c r="AH85" s="21">
        <f t="shared" si="61"/>
        <v>9</v>
      </c>
      <c r="AI85" s="41"/>
      <c r="AJ85" s="42">
        <f t="shared" si="62"/>
        <v>0</v>
      </c>
      <c r="AK85" s="47">
        <f t="shared" si="63"/>
        <v>0</v>
      </c>
      <c r="AL85" s="25">
        <f t="shared" si="64"/>
        <v>0</v>
      </c>
      <c r="AM85" s="22">
        <f t="shared" si="65"/>
        <v>0</v>
      </c>
      <c r="AN85" s="38"/>
      <c r="AO85" s="17">
        <f t="shared" si="66"/>
        <v>0</v>
      </c>
      <c r="AP85" s="23">
        <f t="shared" si="67"/>
        <v>9</v>
      </c>
      <c r="AQ85" s="38"/>
      <c r="AR85" s="37">
        <f t="shared" si="68"/>
        <v>0</v>
      </c>
      <c r="AS85" s="24">
        <f t="shared" si="69"/>
        <v>9</v>
      </c>
      <c r="AT85" s="38"/>
      <c r="AU85" s="42">
        <f t="shared" si="70"/>
        <v>0</v>
      </c>
      <c r="AV85" s="47">
        <f t="shared" si="71"/>
        <v>0</v>
      </c>
    </row>
    <row r="86" spans="1:48" ht="14.4" customHeight="1" x14ac:dyDescent="0.3">
      <c r="A86">
        <v>85</v>
      </c>
      <c r="B86" s="64">
        <f t="shared" si="39"/>
        <v>7001</v>
      </c>
      <c r="C86" s="212" t="s">
        <v>11</v>
      </c>
      <c r="D86" s="15">
        <f t="shared" si="30"/>
        <v>7100</v>
      </c>
      <c r="E86" s="6">
        <f t="shared" si="40"/>
        <v>0</v>
      </c>
      <c r="F86" s="7">
        <f t="shared" si="41"/>
        <v>0</v>
      </c>
      <c r="G86" s="34"/>
      <c r="H86" s="35">
        <f t="shared" si="42"/>
        <v>0</v>
      </c>
      <c r="I86" s="31">
        <f t="shared" si="43"/>
        <v>9</v>
      </c>
      <c r="J86" s="38"/>
      <c r="K86" s="39">
        <f t="shared" si="44"/>
        <v>0</v>
      </c>
      <c r="L86" s="63">
        <f t="shared" si="45"/>
        <v>9</v>
      </c>
      <c r="M86" s="43"/>
      <c r="N86" s="44">
        <f t="shared" si="46"/>
        <v>0</v>
      </c>
      <c r="O86" s="46">
        <f t="shared" si="47"/>
        <v>0</v>
      </c>
      <c r="P86" s="9">
        <f t="shared" si="48"/>
        <v>0</v>
      </c>
      <c r="Q86" s="10">
        <f t="shared" si="49"/>
        <v>0</v>
      </c>
      <c r="R86" s="38"/>
      <c r="S86" s="17">
        <f t="shared" si="50"/>
        <v>0</v>
      </c>
      <c r="T86" s="13">
        <f t="shared" si="51"/>
        <v>9</v>
      </c>
      <c r="U86" s="38"/>
      <c r="V86" s="45">
        <f t="shared" si="52"/>
        <v>0</v>
      </c>
      <c r="W86" s="14">
        <f t="shared" si="53"/>
        <v>9</v>
      </c>
      <c r="X86" s="38"/>
      <c r="Y86" s="45">
        <f t="shared" si="54"/>
        <v>0</v>
      </c>
      <c r="Z86" s="32">
        <f t="shared" si="55"/>
        <v>0</v>
      </c>
      <c r="AA86" s="16">
        <f t="shared" si="56"/>
        <v>0</v>
      </c>
      <c r="AB86" s="18">
        <f t="shared" si="57"/>
        <v>0</v>
      </c>
      <c r="AC86" s="38"/>
      <c r="AD86" s="17">
        <f t="shared" si="58"/>
        <v>0</v>
      </c>
      <c r="AE86" s="20">
        <f t="shared" si="59"/>
        <v>9</v>
      </c>
      <c r="AF86" s="38"/>
      <c r="AG86" s="37">
        <f t="shared" si="60"/>
        <v>0</v>
      </c>
      <c r="AH86" s="21">
        <f t="shared" si="61"/>
        <v>9</v>
      </c>
      <c r="AI86" s="41"/>
      <c r="AJ86" s="42">
        <f t="shared" si="62"/>
        <v>0</v>
      </c>
      <c r="AK86" s="47">
        <f t="shared" si="63"/>
        <v>0</v>
      </c>
      <c r="AL86" s="25">
        <f t="shared" si="64"/>
        <v>0</v>
      </c>
      <c r="AM86" s="22">
        <f t="shared" si="65"/>
        <v>0</v>
      </c>
      <c r="AN86" s="38"/>
      <c r="AO86" s="17">
        <f t="shared" si="66"/>
        <v>0</v>
      </c>
      <c r="AP86" s="23">
        <f t="shared" si="67"/>
        <v>9</v>
      </c>
      <c r="AQ86" s="38"/>
      <c r="AR86" s="37">
        <f t="shared" si="68"/>
        <v>0</v>
      </c>
      <c r="AS86" s="24">
        <f t="shared" si="69"/>
        <v>9</v>
      </c>
      <c r="AT86" s="38"/>
      <c r="AU86" s="42">
        <f t="shared" si="70"/>
        <v>0</v>
      </c>
      <c r="AV86" s="47">
        <f t="shared" si="71"/>
        <v>0</v>
      </c>
    </row>
    <row r="87" spans="1:48" ht="14.4" customHeight="1" x14ac:dyDescent="0.3">
      <c r="A87">
        <v>86</v>
      </c>
      <c r="B87" s="64">
        <f t="shared" si="39"/>
        <v>7101</v>
      </c>
      <c r="C87" s="212" t="s">
        <v>11</v>
      </c>
      <c r="D87" s="15">
        <f t="shared" si="30"/>
        <v>7200</v>
      </c>
      <c r="E87" s="6">
        <f t="shared" si="40"/>
        <v>0</v>
      </c>
      <c r="F87" s="7">
        <f t="shared" si="41"/>
        <v>0</v>
      </c>
      <c r="G87" s="34"/>
      <c r="H87" s="35">
        <f t="shared" si="42"/>
        <v>0</v>
      </c>
      <c r="I87" s="31">
        <f t="shared" si="43"/>
        <v>9</v>
      </c>
      <c r="J87" s="38"/>
      <c r="K87" s="39">
        <f t="shared" si="44"/>
        <v>0</v>
      </c>
      <c r="L87" s="63">
        <f t="shared" si="45"/>
        <v>9</v>
      </c>
      <c r="M87" s="43"/>
      <c r="N87" s="44">
        <f t="shared" si="46"/>
        <v>0</v>
      </c>
      <c r="O87" s="46">
        <f t="shared" si="47"/>
        <v>0</v>
      </c>
      <c r="P87" s="9">
        <f t="shared" si="48"/>
        <v>0</v>
      </c>
      <c r="Q87" s="10">
        <f t="shared" si="49"/>
        <v>0</v>
      </c>
      <c r="R87" s="38"/>
      <c r="S87" s="17">
        <f t="shared" si="50"/>
        <v>0</v>
      </c>
      <c r="T87" s="13">
        <f t="shared" si="51"/>
        <v>9</v>
      </c>
      <c r="U87" s="38"/>
      <c r="V87" s="45">
        <f t="shared" si="52"/>
        <v>0</v>
      </c>
      <c r="W87" s="14">
        <f t="shared" si="53"/>
        <v>9</v>
      </c>
      <c r="X87" s="38"/>
      <c r="Y87" s="45">
        <f t="shared" si="54"/>
        <v>0</v>
      </c>
      <c r="Z87" s="32">
        <f t="shared" si="55"/>
        <v>0</v>
      </c>
      <c r="AA87" s="16">
        <f t="shared" si="56"/>
        <v>0</v>
      </c>
      <c r="AB87" s="18">
        <f t="shared" si="57"/>
        <v>0</v>
      </c>
      <c r="AC87" s="38"/>
      <c r="AD87" s="17">
        <f t="shared" si="58"/>
        <v>0</v>
      </c>
      <c r="AE87" s="20">
        <f t="shared" si="59"/>
        <v>9</v>
      </c>
      <c r="AF87" s="38"/>
      <c r="AG87" s="37">
        <f t="shared" si="60"/>
        <v>0</v>
      </c>
      <c r="AH87" s="21">
        <f t="shared" si="61"/>
        <v>9</v>
      </c>
      <c r="AI87" s="41"/>
      <c r="AJ87" s="42">
        <f t="shared" si="62"/>
        <v>0</v>
      </c>
      <c r="AK87" s="47">
        <f t="shared" si="63"/>
        <v>0</v>
      </c>
      <c r="AL87" s="25">
        <f t="shared" si="64"/>
        <v>0</v>
      </c>
      <c r="AM87" s="22">
        <f t="shared" si="65"/>
        <v>0</v>
      </c>
      <c r="AN87" s="38"/>
      <c r="AO87" s="17">
        <f t="shared" si="66"/>
        <v>0</v>
      </c>
      <c r="AP87" s="23">
        <f t="shared" si="67"/>
        <v>9</v>
      </c>
      <c r="AQ87" s="38"/>
      <c r="AR87" s="37">
        <f t="shared" si="68"/>
        <v>0</v>
      </c>
      <c r="AS87" s="24">
        <f t="shared" si="69"/>
        <v>9</v>
      </c>
      <c r="AT87" s="38"/>
      <c r="AU87" s="42">
        <f t="shared" si="70"/>
        <v>0</v>
      </c>
      <c r="AV87" s="47">
        <f t="shared" si="71"/>
        <v>0</v>
      </c>
    </row>
    <row r="88" spans="1:48" ht="14.4" customHeight="1" x14ac:dyDescent="0.3">
      <c r="A88">
        <v>87</v>
      </c>
      <c r="B88" s="64">
        <f t="shared" si="39"/>
        <v>7201</v>
      </c>
      <c r="C88" s="212" t="s">
        <v>11</v>
      </c>
      <c r="D88" s="15">
        <f t="shared" si="30"/>
        <v>7300</v>
      </c>
      <c r="E88" s="6">
        <f t="shared" si="40"/>
        <v>0</v>
      </c>
      <c r="F88" s="7">
        <f t="shared" si="41"/>
        <v>0</v>
      </c>
      <c r="G88" s="34"/>
      <c r="H88" s="35">
        <f t="shared" si="42"/>
        <v>0</v>
      </c>
      <c r="I88" s="31">
        <f t="shared" si="43"/>
        <v>9</v>
      </c>
      <c r="J88" s="38"/>
      <c r="K88" s="39">
        <f t="shared" si="44"/>
        <v>0</v>
      </c>
      <c r="L88" s="63">
        <f t="shared" si="45"/>
        <v>9</v>
      </c>
      <c r="M88" s="43"/>
      <c r="N88" s="44">
        <f t="shared" si="46"/>
        <v>0</v>
      </c>
      <c r="O88" s="46">
        <f t="shared" si="47"/>
        <v>0</v>
      </c>
      <c r="P88" s="9">
        <f t="shared" si="48"/>
        <v>0</v>
      </c>
      <c r="Q88" s="10">
        <f t="shared" si="49"/>
        <v>0</v>
      </c>
      <c r="R88" s="38"/>
      <c r="S88" s="17">
        <f t="shared" si="50"/>
        <v>0</v>
      </c>
      <c r="T88" s="13">
        <f t="shared" si="51"/>
        <v>9</v>
      </c>
      <c r="U88" s="38"/>
      <c r="V88" s="45">
        <f t="shared" si="52"/>
        <v>0</v>
      </c>
      <c r="W88" s="14">
        <f t="shared" si="53"/>
        <v>9</v>
      </c>
      <c r="X88" s="38"/>
      <c r="Y88" s="45">
        <f t="shared" si="54"/>
        <v>0</v>
      </c>
      <c r="Z88" s="32">
        <f t="shared" si="55"/>
        <v>0</v>
      </c>
      <c r="AA88" s="16">
        <f t="shared" si="56"/>
        <v>0</v>
      </c>
      <c r="AB88" s="18">
        <f t="shared" si="57"/>
        <v>0</v>
      </c>
      <c r="AC88" s="38"/>
      <c r="AD88" s="17">
        <f t="shared" si="58"/>
        <v>0</v>
      </c>
      <c r="AE88" s="20">
        <f t="shared" si="59"/>
        <v>9</v>
      </c>
      <c r="AF88" s="38"/>
      <c r="AG88" s="37">
        <f t="shared" si="60"/>
        <v>0</v>
      </c>
      <c r="AH88" s="21">
        <f t="shared" si="61"/>
        <v>9</v>
      </c>
      <c r="AI88" s="41"/>
      <c r="AJ88" s="42">
        <f t="shared" si="62"/>
        <v>0</v>
      </c>
      <c r="AK88" s="47">
        <f t="shared" si="63"/>
        <v>0</v>
      </c>
      <c r="AL88" s="25">
        <f t="shared" si="64"/>
        <v>0</v>
      </c>
      <c r="AM88" s="22">
        <f t="shared" si="65"/>
        <v>0</v>
      </c>
      <c r="AN88" s="38"/>
      <c r="AO88" s="17">
        <f t="shared" si="66"/>
        <v>0</v>
      </c>
      <c r="AP88" s="23">
        <f t="shared" si="67"/>
        <v>9</v>
      </c>
      <c r="AQ88" s="38"/>
      <c r="AR88" s="37">
        <f t="shared" si="68"/>
        <v>0</v>
      </c>
      <c r="AS88" s="24">
        <f t="shared" si="69"/>
        <v>9</v>
      </c>
      <c r="AT88" s="38"/>
      <c r="AU88" s="42">
        <f t="shared" si="70"/>
        <v>0</v>
      </c>
      <c r="AV88" s="47">
        <f t="shared" si="71"/>
        <v>0</v>
      </c>
    </row>
    <row r="89" spans="1:48" ht="14.4" customHeight="1" x14ac:dyDescent="0.3">
      <c r="A89">
        <v>88</v>
      </c>
      <c r="B89" s="64">
        <f t="shared" si="39"/>
        <v>7301</v>
      </c>
      <c r="C89" s="212" t="s">
        <v>11</v>
      </c>
      <c r="D89" s="15">
        <f t="shared" si="30"/>
        <v>7400</v>
      </c>
      <c r="E89" s="6">
        <f t="shared" si="40"/>
        <v>0</v>
      </c>
      <c r="F89" s="7">
        <f t="shared" si="41"/>
        <v>0</v>
      </c>
      <c r="G89" s="34"/>
      <c r="H89" s="35">
        <f t="shared" si="42"/>
        <v>0</v>
      </c>
      <c r="I89" s="31">
        <f t="shared" si="43"/>
        <v>9</v>
      </c>
      <c r="J89" s="38"/>
      <c r="K89" s="39">
        <f t="shared" si="44"/>
        <v>0</v>
      </c>
      <c r="L89" s="63">
        <f t="shared" si="45"/>
        <v>9</v>
      </c>
      <c r="M89" s="43"/>
      <c r="N89" s="44">
        <f t="shared" si="46"/>
        <v>0</v>
      </c>
      <c r="O89" s="46">
        <f t="shared" si="47"/>
        <v>0</v>
      </c>
      <c r="P89" s="9">
        <f t="shared" si="48"/>
        <v>0</v>
      </c>
      <c r="Q89" s="10">
        <f t="shared" si="49"/>
        <v>0</v>
      </c>
      <c r="R89" s="38"/>
      <c r="S89" s="17">
        <f t="shared" si="50"/>
        <v>0</v>
      </c>
      <c r="T89" s="13">
        <f t="shared" si="51"/>
        <v>9</v>
      </c>
      <c r="U89" s="38"/>
      <c r="V89" s="45">
        <f t="shared" si="52"/>
        <v>0</v>
      </c>
      <c r="W89" s="14">
        <f t="shared" si="53"/>
        <v>9</v>
      </c>
      <c r="X89" s="38"/>
      <c r="Y89" s="45">
        <f t="shared" si="54"/>
        <v>0</v>
      </c>
      <c r="Z89" s="32">
        <f t="shared" si="55"/>
        <v>0</v>
      </c>
      <c r="AA89" s="16">
        <f t="shared" si="56"/>
        <v>0</v>
      </c>
      <c r="AB89" s="18">
        <f t="shared" si="57"/>
        <v>0</v>
      </c>
      <c r="AC89" s="38"/>
      <c r="AD89" s="17">
        <f t="shared" si="58"/>
        <v>0</v>
      </c>
      <c r="AE89" s="20">
        <f t="shared" si="59"/>
        <v>9</v>
      </c>
      <c r="AF89" s="38"/>
      <c r="AG89" s="37">
        <f t="shared" si="60"/>
        <v>0</v>
      </c>
      <c r="AH89" s="21">
        <f t="shared" si="61"/>
        <v>9</v>
      </c>
      <c r="AI89" s="41"/>
      <c r="AJ89" s="42">
        <f t="shared" si="62"/>
        <v>0</v>
      </c>
      <c r="AK89" s="47">
        <f t="shared" si="63"/>
        <v>0</v>
      </c>
      <c r="AL89" s="25">
        <f t="shared" si="64"/>
        <v>0</v>
      </c>
      <c r="AM89" s="22">
        <f t="shared" si="65"/>
        <v>0</v>
      </c>
      <c r="AN89" s="38"/>
      <c r="AO89" s="17">
        <f t="shared" si="66"/>
        <v>0</v>
      </c>
      <c r="AP89" s="23">
        <f t="shared" si="67"/>
        <v>9</v>
      </c>
      <c r="AQ89" s="38"/>
      <c r="AR89" s="37">
        <f t="shared" si="68"/>
        <v>0</v>
      </c>
      <c r="AS89" s="24">
        <f t="shared" si="69"/>
        <v>9</v>
      </c>
      <c r="AT89" s="38"/>
      <c r="AU89" s="42">
        <f t="shared" si="70"/>
        <v>0</v>
      </c>
      <c r="AV89" s="47">
        <f t="shared" si="71"/>
        <v>0</v>
      </c>
    </row>
    <row r="90" spans="1:48" ht="14.4" customHeight="1" x14ac:dyDescent="0.3">
      <c r="A90">
        <v>89</v>
      </c>
      <c r="B90" s="64">
        <f t="shared" si="39"/>
        <v>7401</v>
      </c>
      <c r="C90" s="212" t="s">
        <v>11</v>
      </c>
      <c r="D90" s="15">
        <f t="shared" si="30"/>
        <v>7500</v>
      </c>
      <c r="E90" s="6">
        <f t="shared" si="40"/>
        <v>0</v>
      </c>
      <c r="F90" s="7">
        <f t="shared" si="41"/>
        <v>0</v>
      </c>
      <c r="G90" s="34"/>
      <c r="H90" s="35">
        <f t="shared" si="42"/>
        <v>0</v>
      </c>
      <c r="I90" s="31">
        <f t="shared" si="43"/>
        <v>9</v>
      </c>
      <c r="J90" s="38"/>
      <c r="K90" s="39">
        <f t="shared" si="44"/>
        <v>0</v>
      </c>
      <c r="L90" s="63">
        <f t="shared" si="45"/>
        <v>9</v>
      </c>
      <c r="M90" s="43"/>
      <c r="N90" s="44">
        <f t="shared" si="46"/>
        <v>0</v>
      </c>
      <c r="O90" s="46">
        <f t="shared" si="47"/>
        <v>0</v>
      </c>
      <c r="P90" s="9">
        <f t="shared" si="48"/>
        <v>0</v>
      </c>
      <c r="Q90" s="10">
        <f t="shared" si="49"/>
        <v>0</v>
      </c>
      <c r="R90" s="38"/>
      <c r="S90" s="17">
        <f t="shared" si="50"/>
        <v>0</v>
      </c>
      <c r="T90" s="13">
        <f t="shared" si="51"/>
        <v>9</v>
      </c>
      <c r="U90" s="38"/>
      <c r="V90" s="45">
        <f t="shared" si="52"/>
        <v>0</v>
      </c>
      <c r="W90" s="14">
        <f t="shared" si="53"/>
        <v>9</v>
      </c>
      <c r="X90" s="38"/>
      <c r="Y90" s="45">
        <f t="shared" si="54"/>
        <v>0</v>
      </c>
      <c r="Z90" s="32">
        <f t="shared" si="55"/>
        <v>0</v>
      </c>
      <c r="AA90" s="16">
        <f t="shared" si="56"/>
        <v>0</v>
      </c>
      <c r="AB90" s="18">
        <f t="shared" si="57"/>
        <v>0</v>
      </c>
      <c r="AC90" s="38"/>
      <c r="AD90" s="17">
        <f t="shared" si="58"/>
        <v>0</v>
      </c>
      <c r="AE90" s="20">
        <f t="shared" si="59"/>
        <v>9</v>
      </c>
      <c r="AF90" s="38"/>
      <c r="AG90" s="37">
        <f t="shared" si="60"/>
        <v>0</v>
      </c>
      <c r="AH90" s="21">
        <f t="shared" si="61"/>
        <v>9</v>
      </c>
      <c r="AI90" s="41"/>
      <c r="AJ90" s="42">
        <f t="shared" si="62"/>
        <v>0</v>
      </c>
      <c r="AK90" s="47">
        <f t="shared" si="63"/>
        <v>0</v>
      </c>
      <c r="AL90" s="25">
        <f t="shared" si="64"/>
        <v>0</v>
      </c>
      <c r="AM90" s="22">
        <f t="shared" si="65"/>
        <v>0</v>
      </c>
      <c r="AN90" s="38"/>
      <c r="AO90" s="17">
        <f t="shared" si="66"/>
        <v>0</v>
      </c>
      <c r="AP90" s="23">
        <f t="shared" si="67"/>
        <v>9</v>
      </c>
      <c r="AQ90" s="38"/>
      <c r="AR90" s="37">
        <f t="shared" si="68"/>
        <v>0</v>
      </c>
      <c r="AS90" s="24">
        <f t="shared" si="69"/>
        <v>9</v>
      </c>
      <c r="AT90" s="38"/>
      <c r="AU90" s="42">
        <f t="shared" si="70"/>
        <v>0</v>
      </c>
      <c r="AV90" s="47">
        <f t="shared" si="71"/>
        <v>0</v>
      </c>
    </row>
    <row r="91" spans="1:48" ht="14.4" customHeight="1" x14ac:dyDescent="0.3">
      <c r="A91">
        <v>90</v>
      </c>
      <c r="B91" s="64">
        <f t="shared" si="39"/>
        <v>7501</v>
      </c>
      <c r="C91" s="212" t="s">
        <v>11</v>
      </c>
      <c r="D91" s="15">
        <f t="shared" si="30"/>
        <v>7600</v>
      </c>
      <c r="E91" s="6">
        <f t="shared" si="40"/>
        <v>0</v>
      </c>
      <c r="F91" s="7">
        <f t="shared" si="41"/>
        <v>0</v>
      </c>
      <c r="G91" s="34"/>
      <c r="H91" s="35">
        <f t="shared" si="42"/>
        <v>0</v>
      </c>
      <c r="I91" s="31">
        <f t="shared" si="43"/>
        <v>9</v>
      </c>
      <c r="J91" s="38"/>
      <c r="K91" s="39">
        <f t="shared" si="44"/>
        <v>0</v>
      </c>
      <c r="L91" s="63">
        <f t="shared" si="45"/>
        <v>9</v>
      </c>
      <c r="M91" s="43"/>
      <c r="N91" s="44">
        <f t="shared" si="46"/>
        <v>0</v>
      </c>
      <c r="O91" s="46">
        <f t="shared" si="47"/>
        <v>0</v>
      </c>
      <c r="P91" s="9">
        <f t="shared" si="48"/>
        <v>0</v>
      </c>
      <c r="Q91" s="10">
        <f t="shared" si="49"/>
        <v>0</v>
      </c>
      <c r="R91" s="38"/>
      <c r="S91" s="17">
        <f t="shared" si="50"/>
        <v>0</v>
      </c>
      <c r="T91" s="13">
        <f t="shared" si="51"/>
        <v>9</v>
      </c>
      <c r="U91" s="38"/>
      <c r="V91" s="45">
        <f t="shared" si="52"/>
        <v>0</v>
      </c>
      <c r="W91" s="14">
        <f t="shared" si="53"/>
        <v>9</v>
      </c>
      <c r="X91" s="38"/>
      <c r="Y91" s="45">
        <f t="shared" si="54"/>
        <v>0</v>
      </c>
      <c r="Z91" s="32">
        <f t="shared" si="55"/>
        <v>0</v>
      </c>
      <c r="AA91" s="16">
        <f t="shared" si="56"/>
        <v>0</v>
      </c>
      <c r="AB91" s="18">
        <f t="shared" si="57"/>
        <v>0</v>
      </c>
      <c r="AC91" s="38"/>
      <c r="AD91" s="17">
        <f t="shared" si="58"/>
        <v>0</v>
      </c>
      <c r="AE91" s="20">
        <f t="shared" si="59"/>
        <v>9</v>
      </c>
      <c r="AF91" s="38"/>
      <c r="AG91" s="37">
        <f t="shared" si="60"/>
        <v>0</v>
      </c>
      <c r="AH91" s="21">
        <f t="shared" si="61"/>
        <v>9</v>
      </c>
      <c r="AI91" s="41"/>
      <c r="AJ91" s="42">
        <f t="shared" si="62"/>
        <v>0</v>
      </c>
      <c r="AK91" s="47">
        <f t="shared" si="63"/>
        <v>0</v>
      </c>
      <c r="AL91" s="25">
        <f t="shared" si="64"/>
        <v>0</v>
      </c>
      <c r="AM91" s="22">
        <f t="shared" si="65"/>
        <v>0</v>
      </c>
      <c r="AN91" s="38"/>
      <c r="AO91" s="17">
        <f t="shared" si="66"/>
        <v>0</v>
      </c>
      <c r="AP91" s="23">
        <f t="shared" si="67"/>
        <v>9</v>
      </c>
      <c r="AQ91" s="38"/>
      <c r="AR91" s="37">
        <f t="shared" si="68"/>
        <v>0</v>
      </c>
      <c r="AS91" s="24">
        <f t="shared" si="69"/>
        <v>9</v>
      </c>
      <c r="AT91" s="38"/>
      <c r="AU91" s="42">
        <f t="shared" si="70"/>
        <v>0</v>
      </c>
      <c r="AV91" s="47">
        <f t="shared" si="71"/>
        <v>0</v>
      </c>
    </row>
    <row r="92" spans="1:48" ht="14.4" customHeight="1" x14ac:dyDescent="0.3">
      <c r="A92">
        <v>91</v>
      </c>
      <c r="B92" s="64">
        <f t="shared" si="39"/>
        <v>7601</v>
      </c>
      <c r="C92" s="212" t="s">
        <v>11</v>
      </c>
      <c r="D92" s="15">
        <f t="shared" si="30"/>
        <v>7700</v>
      </c>
      <c r="E92" s="6">
        <f t="shared" si="40"/>
        <v>0</v>
      </c>
      <c r="F92" s="7">
        <f t="shared" si="41"/>
        <v>0</v>
      </c>
      <c r="G92" s="34"/>
      <c r="H92" s="35">
        <f t="shared" si="42"/>
        <v>0</v>
      </c>
      <c r="I92" s="31">
        <f t="shared" si="43"/>
        <v>9</v>
      </c>
      <c r="J92" s="38"/>
      <c r="K92" s="39">
        <f t="shared" si="44"/>
        <v>0</v>
      </c>
      <c r="L92" s="63">
        <f t="shared" si="45"/>
        <v>9</v>
      </c>
      <c r="M92" s="43"/>
      <c r="N92" s="44">
        <f t="shared" si="46"/>
        <v>0</v>
      </c>
      <c r="O92" s="46">
        <f t="shared" si="47"/>
        <v>0</v>
      </c>
      <c r="P92" s="9">
        <f t="shared" si="48"/>
        <v>0</v>
      </c>
      <c r="Q92" s="10">
        <f t="shared" si="49"/>
        <v>0</v>
      </c>
      <c r="R92" s="38"/>
      <c r="S92" s="17">
        <f t="shared" si="50"/>
        <v>0</v>
      </c>
      <c r="T92" s="13">
        <f t="shared" si="51"/>
        <v>9</v>
      </c>
      <c r="U92" s="38"/>
      <c r="V92" s="45">
        <f t="shared" si="52"/>
        <v>0</v>
      </c>
      <c r="W92" s="14">
        <f t="shared" si="53"/>
        <v>9</v>
      </c>
      <c r="X92" s="38"/>
      <c r="Y92" s="45">
        <f t="shared" si="54"/>
        <v>0</v>
      </c>
      <c r="Z92" s="32">
        <f t="shared" si="55"/>
        <v>0</v>
      </c>
      <c r="AA92" s="16">
        <f t="shared" si="56"/>
        <v>0</v>
      </c>
      <c r="AB92" s="18">
        <f t="shared" si="57"/>
        <v>0</v>
      </c>
      <c r="AC92" s="38"/>
      <c r="AD92" s="17">
        <f t="shared" si="58"/>
        <v>0</v>
      </c>
      <c r="AE92" s="20">
        <f t="shared" si="59"/>
        <v>9</v>
      </c>
      <c r="AF92" s="38"/>
      <c r="AG92" s="37">
        <f t="shared" si="60"/>
        <v>0</v>
      </c>
      <c r="AH92" s="21">
        <f t="shared" si="61"/>
        <v>9</v>
      </c>
      <c r="AI92" s="41"/>
      <c r="AJ92" s="42">
        <f t="shared" si="62"/>
        <v>0</v>
      </c>
      <c r="AK92" s="47">
        <f t="shared" si="63"/>
        <v>0</v>
      </c>
      <c r="AL92" s="25">
        <f t="shared" si="64"/>
        <v>0</v>
      </c>
      <c r="AM92" s="22">
        <f t="shared" si="65"/>
        <v>0</v>
      </c>
      <c r="AN92" s="38"/>
      <c r="AO92" s="17">
        <f t="shared" si="66"/>
        <v>0</v>
      </c>
      <c r="AP92" s="23">
        <f t="shared" si="67"/>
        <v>9</v>
      </c>
      <c r="AQ92" s="38"/>
      <c r="AR92" s="37">
        <f t="shared" si="68"/>
        <v>0</v>
      </c>
      <c r="AS92" s="24">
        <f t="shared" si="69"/>
        <v>9</v>
      </c>
      <c r="AT92" s="38"/>
      <c r="AU92" s="42">
        <f t="shared" si="70"/>
        <v>0</v>
      </c>
      <c r="AV92" s="47">
        <f t="shared" si="71"/>
        <v>0</v>
      </c>
    </row>
    <row r="93" spans="1:48" ht="14.4" customHeight="1" x14ac:dyDescent="0.3">
      <c r="A93">
        <v>92</v>
      </c>
      <c r="B93" s="64">
        <f t="shared" si="39"/>
        <v>7701</v>
      </c>
      <c r="C93" s="212" t="s">
        <v>11</v>
      </c>
      <c r="D93" s="15">
        <f t="shared" si="30"/>
        <v>7800</v>
      </c>
      <c r="E93" s="6">
        <f t="shared" si="40"/>
        <v>0</v>
      </c>
      <c r="F93" s="7">
        <f t="shared" si="41"/>
        <v>0</v>
      </c>
      <c r="G93" s="34"/>
      <c r="H93" s="35">
        <f t="shared" si="42"/>
        <v>0</v>
      </c>
      <c r="I93" s="31">
        <f t="shared" si="43"/>
        <v>9</v>
      </c>
      <c r="J93" s="38"/>
      <c r="K93" s="39">
        <f t="shared" si="44"/>
        <v>0</v>
      </c>
      <c r="L93" s="63">
        <f t="shared" si="45"/>
        <v>9</v>
      </c>
      <c r="M93" s="43"/>
      <c r="N93" s="44">
        <f t="shared" si="46"/>
        <v>0</v>
      </c>
      <c r="O93" s="46">
        <f t="shared" si="47"/>
        <v>0</v>
      </c>
      <c r="P93" s="9">
        <f t="shared" si="48"/>
        <v>0</v>
      </c>
      <c r="Q93" s="10">
        <f t="shared" si="49"/>
        <v>0</v>
      </c>
      <c r="R93" s="38"/>
      <c r="S93" s="17">
        <f t="shared" si="50"/>
        <v>0</v>
      </c>
      <c r="T93" s="13">
        <f t="shared" si="51"/>
        <v>9</v>
      </c>
      <c r="U93" s="38"/>
      <c r="V93" s="45">
        <f t="shared" si="52"/>
        <v>0</v>
      </c>
      <c r="W93" s="14">
        <f t="shared" si="53"/>
        <v>9</v>
      </c>
      <c r="X93" s="38"/>
      <c r="Y93" s="45">
        <f t="shared" si="54"/>
        <v>0</v>
      </c>
      <c r="Z93" s="32">
        <f t="shared" si="55"/>
        <v>0</v>
      </c>
      <c r="AA93" s="16">
        <f t="shared" si="56"/>
        <v>0</v>
      </c>
      <c r="AB93" s="18">
        <f t="shared" si="57"/>
        <v>0</v>
      </c>
      <c r="AC93" s="38"/>
      <c r="AD93" s="17">
        <f t="shared" si="58"/>
        <v>0</v>
      </c>
      <c r="AE93" s="20">
        <f t="shared" si="59"/>
        <v>9</v>
      </c>
      <c r="AF93" s="38"/>
      <c r="AG93" s="37">
        <f t="shared" si="60"/>
        <v>0</v>
      </c>
      <c r="AH93" s="21">
        <f t="shared" si="61"/>
        <v>9</v>
      </c>
      <c r="AI93" s="41"/>
      <c r="AJ93" s="42">
        <f t="shared" si="62"/>
        <v>0</v>
      </c>
      <c r="AK93" s="47">
        <f t="shared" si="63"/>
        <v>0</v>
      </c>
      <c r="AL93" s="25">
        <f t="shared" si="64"/>
        <v>0</v>
      </c>
      <c r="AM93" s="22">
        <f t="shared" si="65"/>
        <v>0</v>
      </c>
      <c r="AN93" s="38"/>
      <c r="AO93" s="17">
        <f t="shared" si="66"/>
        <v>0</v>
      </c>
      <c r="AP93" s="23">
        <f t="shared" si="67"/>
        <v>9</v>
      </c>
      <c r="AQ93" s="38"/>
      <c r="AR93" s="37">
        <f t="shared" si="68"/>
        <v>0</v>
      </c>
      <c r="AS93" s="24">
        <f t="shared" si="69"/>
        <v>9</v>
      </c>
      <c r="AT93" s="38"/>
      <c r="AU93" s="42">
        <f t="shared" si="70"/>
        <v>0</v>
      </c>
      <c r="AV93" s="47">
        <f t="shared" si="71"/>
        <v>0</v>
      </c>
    </row>
    <row r="94" spans="1:48" ht="14.4" customHeight="1" x14ac:dyDescent="0.3">
      <c r="A94">
        <v>93</v>
      </c>
      <c r="B94" s="64">
        <f t="shared" si="39"/>
        <v>7801</v>
      </c>
      <c r="C94" s="212" t="s">
        <v>11</v>
      </c>
      <c r="D94" s="15">
        <f t="shared" si="30"/>
        <v>7900</v>
      </c>
      <c r="E94" s="6">
        <f t="shared" si="40"/>
        <v>0</v>
      </c>
      <c r="F94" s="7">
        <f t="shared" si="41"/>
        <v>0</v>
      </c>
      <c r="G94" s="34"/>
      <c r="H94" s="35">
        <f t="shared" si="42"/>
        <v>0</v>
      </c>
      <c r="I94" s="31">
        <f t="shared" si="43"/>
        <v>9</v>
      </c>
      <c r="J94" s="38"/>
      <c r="K94" s="39">
        <f t="shared" si="44"/>
        <v>0</v>
      </c>
      <c r="L94" s="63">
        <f t="shared" si="45"/>
        <v>9</v>
      </c>
      <c r="M94" s="43"/>
      <c r="N94" s="44">
        <f t="shared" si="46"/>
        <v>0</v>
      </c>
      <c r="O94" s="46">
        <f t="shared" si="47"/>
        <v>0</v>
      </c>
      <c r="P94" s="9">
        <f t="shared" si="48"/>
        <v>0</v>
      </c>
      <c r="Q94" s="10">
        <f t="shared" si="49"/>
        <v>0</v>
      </c>
      <c r="R94" s="38"/>
      <c r="S94" s="17">
        <f t="shared" si="50"/>
        <v>0</v>
      </c>
      <c r="T94" s="13">
        <f t="shared" si="51"/>
        <v>9</v>
      </c>
      <c r="U94" s="38"/>
      <c r="V94" s="45">
        <f t="shared" si="52"/>
        <v>0</v>
      </c>
      <c r="W94" s="14">
        <f t="shared" si="53"/>
        <v>9</v>
      </c>
      <c r="X94" s="38"/>
      <c r="Y94" s="45">
        <f t="shared" si="54"/>
        <v>0</v>
      </c>
      <c r="Z94" s="32">
        <f t="shared" si="55"/>
        <v>0</v>
      </c>
      <c r="AA94" s="16">
        <f t="shared" si="56"/>
        <v>0</v>
      </c>
      <c r="AB94" s="18">
        <f t="shared" si="57"/>
        <v>0</v>
      </c>
      <c r="AC94" s="38"/>
      <c r="AD94" s="17">
        <f t="shared" si="58"/>
        <v>0</v>
      </c>
      <c r="AE94" s="20">
        <f t="shared" si="59"/>
        <v>9</v>
      </c>
      <c r="AF94" s="38"/>
      <c r="AG94" s="37">
        <f t="shared" si="60"/>
        <v>0</v>
      </c>
      <c r="AH94" s="21">
        <f t="shared" si="61"/>
        <v>9</v>
      </c>
      <c r="AI94" s="41"/>
      <c r="AJ94" s="42">
        <f t="shared" si="62"/>
        <v>0</v>
      </c>
      <c r="AK94" s="47">
        <f t="shared" si="63"/>
        <v>0</v>
      </c>
      <c r="AL94" s="25">
        <f t="shared" si="64"/>
        <v>0</v>
      </c>
      <c r="AM94" s="22">
        <f t="shared" si="65"/>
        <v>0</v>
      </c>
      <c r="AN94" s="38"/>
      <c r="AO94" s="17">
        <f t="shared" si="66"/>
        <v>0</v>
      </c>
      <c r="AP94" s="23">
        <f t="shared" si="67"/>
        <v>9</v>
      </c>
      <c r="AQ94" s="38"/>
      <c r="AR94" s="37">
        <f t="shared" si="68"/>
        <v>0</v>
      </c>
      <c r="AS94" s="24">
        <f t="shared" si="69"/>
        <v>9</v>
      </c>
      <c r="AT94" s="38"/>
      <c r="AU94" s="42">
        <f t="shared" si="70"/>
        <v>0</v>
      </c>
      <c r="AV94" s="47">
        <f t="shared" si="71"/>
        <v>0</v>
      </c>
    </row>
    <row r="95" spans="1:48" ht="14.4" customHeight="1" x14ac:dyDescent="0.3">
      <c r="A95">
        <v>94</v>
      </c>
      <c r="B95" s="64">
        <f t="shared" si="39"/>
        <v>7901</v>
      </c>
      <c r="C95" s="212" t="s">
        <v>11</v>
      </c>
      <c r="D95" s="15">
        <f t="shared" si="30"/>
        <v>8000</v>
      </c>
      <c r="E95" s="6">
        <f t="shared" si="40"/>
        <v>0</v>
      </c>
      <c r="F95" s="7">
        <f t="shared" si="41"/>
        <v>0</v>
      </c>
      <c r="G95" s="34"/>
      <c r="H95" s="35">
        <f t="shared" si="42"/>
        <v>0</v>
      </c>
      <c r="I95" s="31">
        <f t="shared" si="43"/>
        <v>9</v>
      </c>
      <c r="J95" s="38"/>
      <c r="K95" s="39">
        <f t="shared" si="44"/>
        <v>0</v>
      </c>
      <c r="L95" s="63">
        <f t="shared" si="45"/>
        <v>9</v>
      </c>
      <c r="M95" s="43"/>
      <c r="N95" s="44">
        <f t="shared" si="46"/>
        <v>0</v>
      </c>
      <c r="O95" s="46">
        <f t="shared" si="47"/>
        <v>0</v>
      </c>
      <c r="P95" s="9">
        <f t="shared" si="48"/>
        <v>0</v>
      </c>
      <c r="Q95" s="10">
        <f t="shared" si="49"/>
        <v>0</v>
      </c>
      <c r="R95" s="38"/>
      <c r="S95" s="17">
        <f t="shared" si="50"/>
        <v>0</v>
      </c>
      <c r="T95" s="13">
        <f t="shared" si="51"/>
        <v>9</v>
      </c>
      <c r="U95" s="38"/>
      <c r="V95" s="45">
        <f t="shared" si="52"/>
        <v>0</v>
      </c>
      <c r="W95" s="14">
        <f t="shared" si="53"/>
        <v>9</v>
      </c>
      <c r="X95" s="38"/>
      <c r="Y95" s="45">
        <f t="shared" si="54"/>
        <v>0</v>
      </c>
      <c r="Z95" s="32">
        <f t="shared" si="55"/>
        <v>0</v>
      </c>
      <c r="AA95" s="16">
        <f t="shared" si="56"/>
        <v>0</v>
      </c>
      <c r="AB95" s="18">
        <f t="shared" si="57"/>
        <v>0</v>
      </c>
      <c r="AC95" s="38"/>
      <c r="AD95" s="17">
        <f t="shared" si="58"/>
        <v>0</v>
      </c>
      <c r="AE95" s="20">
        <f t="shared" si="59"/>
        <v>9</v>
      </c>
      <c r="AF95" s="38"/>
      <c r="AG95" s="37">
        <f t="shared" si="60"/>
        <v>0</v>
      </c>
      <c r="AH95" s="21">
        <f t="shared" si="61"/>
        <v>9</v>
      </c>
      <c r="AI95" s="41"/>
      <c r="AJ95" s="42">
        <f t="shared" si="62"/>
        <v>0</v>
      </c>
      <c r="AK95" s="47">
        <f t="shared" si="63"/>
        <v>0</v>
      </c>
      <c r="AL95" s="25">
        <f t="shared" si="64"/>
        <v>0</v>
      </c>
      <c r="AM95" s="22">
        <f t="shared" si="65"/>
        <v>0</v>
      </c>
      <c r="AN95" s="38"/>
      <c r="AO95" s="17">
        <f t="shared" si="66"/>
        <v>0</v>
      </c>
      <c r="AP95" s="23">
        <f t="shared" si="67"/>
        <v>9</v>
      </c>
      <c r="AQ95" s="38"/>
      <c r="AR95" s="37">
        <f t="shared" si="68"/>
        <v>0</v>
      </c>
      <c r="AS95" s="24">
        <f t="shared" si="69"/>
        <v>9</v>
      </c>
      <c r="AT95" s="38"/>
      <c r="AU95" s="42">
        <f t="shared" si="70"/>
        <v>0</v>
      </c>
      <c r="AV95" s="47">
        <f t="shared" si="71"/>
        <v>0</v>
      </c>
    </row>
    <row r="96" spans="1:48" ht="29.4" customHeight="1" x14ac:dyDescent="0.3">
      <c r="A96">
        <v>95</v>
      </c>
      <c r="B96" s="64">
        <f t="shared" si="39"/>
        <v>8001</v>
      </c>
      <c r="C96" s="212" t="s">
        <v>12</v>
      </c>
      <c r="D96" s="15">
        <f t="shared" si="30"/>
        <v>8100</v>
      </c>
      <c r="E96" s="6">
        <f t="shared" si="40"/>
        <v>0</v>
      </c>
      <c r="F96" s="7">
        <f t="shared" si="41"/>
        <v>0</v>
      </c>
      <c r="G96" s="34"/>
      <c r="H96" s="35">
        <f t="shared" si="42"/>
        <v>0</v>
      </c>
      <c r="I96" s="31">
        <f t="shared" si="43"/>
        <v>9</v>
      </c>
      <c r="J96" s="38"/>
      <c r="K96" s="39">
        <f t="shared" si="44"/>
        <v>0</v>
      </c>
      <c r="L96" s="63">
        <f t="shared" si="45"/>
        <v>9</v>
      </c>
      <c r="M96" s="43"/>
      <c r="N96" s="44">
        <f t="shared" si="46"/>
        <v>0</v>
      </c>
      <c r="O96" s="46">
        <f t="shared" si="47"/>
        <v>0</v>
      </c>
      <c r="P96" s="9">
        <f t="shared" si="48"/>
        <v>0</v>
      </c>
      <c r="Q96" s="10">
        <f t="shared" si="49"/>
        <v>0</v>
      </c>
      <c r="R96" s="38"/>
      <c r="S96" s="17">
        <f t="shared" si="50"/>
        <v>0</v>
      </c>
      <c r="T96" s="13">
        <f t="shared" si="51"/>
        <v>9</v>
      </c>
      <c r="U96" s="38"/>
      <c r="V96" s="45">
        <f t="shared" si="52"/>
        <v>0</v>
      </c>
      <c r="W96" s="14">
        <f t="shared" si="53"/>
        <v>9</v>
      </c>
      <c r="X96" s="38"/>
      <c r="Y96" s="45">
        <f t="shared" si="54"/>
        <v>0</v>
      </c>
      <c r="Z96" s="32">
        <f t="shared" si="55"/>
        <v>0</v>
      </c>
      <c r="AA96" s="16">
        <f t="shared" si="56"/>
        <v>0</v>
      </c>
      <c r="AB96" s="18">
        <f t="shared" si="57"/>
        <v>0</v>
      </c>
      <c r="AC96" s="38"/>
      <c r="AD96" s="17">
        <f t="shared" si="58"/>
        <v>0</v>
      </c>
      <c r="AE96" s="20">
        <f t="shared" si="59"/>
        <v>9</v>
      </c>
      <c r="AF96" s="38"/>
      <c r="AG96" s="37">
        <f t="shared" si="60"/>
        <v>0</v>
      </c>
      <c r="AH96" s="21">
        <f t="shared" si="61"/>
        <v>9</v>
      </c>
      <c r="AI96" s="41"/>
      <c r="AJ96" s="42">
        <f t="shared" si="62"/>
        <v>0</v>
      </c>
      <c r="AK96" s="47">
        <f t="shared" si="63"/>
        <v>0</v>
      </c>
      <c r="AL96" s="25">
        <f t="shared" si="64"/>
        <v>0</v>
      </c>
      <c r="AM96" s="22">
        <f t="shared" si="65"/>
        <v>0</v>
      </c>
      <c r="AN96" s="38"/>
      <c r="AO96" s="17">
        <f t="shared" si="66"/>
        <v>0</v>
      </c>
      <c r="AP96" s="23">
        <f t="shared" si="67"/>
        <v>9</v>
      </c>
      <c r="AQ96" s="38"/>
      <c r="AR96" s="37">
        <f t="shared" si="68"/>
        <v>0</v>
      </c>
      <c r="AS96" s="24">
        <f t="shared" si="69"/>
        <v>9</v>
      </c>
      <c r="AT96" s="38"/>
      <c r="AU96" s="42">
        <f t="shared" si="70"/>
        <v>0</v>
      </c>
      <c r="AV96" s="47">
        <f t="shared" si="71"/>
        <v>0</v>
      </c>
    </row>
    <row r="97" spans="1:48" x14ac:dyDescent="0.3">
      <c r="A97">
        <v>96</v>
      </c>
      <c r="B97" s="242" t="s">
        <v>7</v>
      </c>
      <c r="C97" s="242"/>
      <c r="D97" s="243"/>
      <c r="E97" s="66"/>
      <c r="F97" s="8">
        <f>(F43)</f>
        <v>0</v>
      </c>
      <c r="G97" s="36"/>
      <c r="H97" s="35">
        <f t="shared" si="0"/>
        <v>0</v>
      </c>
      <c r="I97" s="8"/>
      <c r="J97" s="40"/>
      <c r="K97" s="39"/>
      <c r="L97" s="8"/>
      <c r="M97" s="36"/>
      <c r="N97" s="44"/>
      <c r="O97" s="46"/>
      <c r="P97" s="9"/>
      <c r="Q97" s="12"/>
      <c r="R97" s="40"/>
      <c r="S97" s="17"/>
      <c r="T97" s="13"/>
      <c r="U97" s="40"/>
      <c r="V97" s="45"/>
      <c r="W97" s="13"/>
      <c r="X97" s="40"/>
      <c r="Y97" s="45"/>
      <c r="Z97" s="32"/>
      <c r="AA97" s="19"/>
      <c r="AB97" s="18"/>
      <c r="AC97" s="40"/>
      <c r="AD97" s="17"/>
      <c r="AE97" s="18"/>
      <c r="AF97" s="40"/>
      <c r="AG97" s="37"/>
      <c r="AH97" s="18"/>
      <c r="AI97" s="41"/>
      <c r="AJ97" s="42"/>
      <c r="AK97" s="47"/>
      <c r="AL97" s="26"/>
      <c r="AM97" s="22"/>
      <c r="AN97" s="40"/>
      <c r="AO97" s="17"/>
      <c r="AP97" s="22"/>
      <c r="AQ97" s="40"/>
      <c r="AR97" s="37"/>
      <c r="AS97" s="22"/>
      <c r="AT97" s="40"/>
      <c r="AU97" s="42"/>
      <c r="AV97" s="47"/>
    </row>
    <row r="98" spans="1:48" ht="28.35" customHeight="1" thickBot="1" x14ac:dyDescent="0.35">
      <c r="A98">
        <v>95</v>
      </c>
      <c r="B98" s="237" t="s">
        <v>34</v>
      </c>
      <c r="C98" s="237"/>
      <c r="D98" s="237"/>
      <c r="E98" s="237"/>
      <c r="F98" s="237"/>
      <c r="G98" s="85">
        <f>SUM(G31:G97)</f>
        <v>0</v>
      </c>
      <c r="H98" s="86"/>
      <c r="I98" s="86"/>
      <c r="J98" s="87">
        <f>SUM(J31:J97)</f>
        <v>0</v>
      </c>
      <c r="K98" s="86"/>
      <c r="L98" s="86"/>
      <c r="M98" s="87">
        <f>SUM(M31:M97)</f>
        <v>0</v>
      </c>
      <c r="N98" s="86"/>
      <c r="O98" s="46">
        <f>ROUND(SUM(O31:O97),0)</f>
        <v>0</v>
      </c>
      <c r="P98" s="86"/>
      <c r="Q98" s="86"/>
      <c r="R98" s="87">
        <f>SUM(R31:R97)</f>
        <v>0</v>
      </c>
      <c r="S98" s="86"/>
      <c r="T98" s="88"/>
      <c r="U98" s="87">
        <f>SUM(U31:U97)</f>
        <v>0</v>
      </c>
      <c r="V98" s="88"/>
      <c r="W98" s="88"/>
      <c r="X98" s="87">
        <f>SUM(X31:X97)</f>
        <v>0</v>
      </c>
      <c r="Y98" s="88"/>
      <c r="Z98" s="46">
        <f>ROUND(SUM(Z31:Z97),0)</f>
        <v>0</v>
      </c>
      <c r="AA98" s="89"/>
      <c r="AB98" s="90"/>
      <c r="AC98" s="87">
        <f>SUM(AC31:AC97)</f>
        <v>0</v>
      </c>
      <c r="AD98" s="90"/>
      <c r="AE98" s="90"/>
      <c r="AF98" s="87">
        <f>SUM(AF31:AF97)</f>
        <v>0</v>
      </c>
      <c r="AG98" s="90"/>
      <c r="AH98" s="90"/>
      <c r="AI98" s="87">
        <f>SUM(AI31:AI97)</f>
        <v>0</v>
      </c>
      <c r="AJ98" s="91"/>
      <c r="AK98" s="92">
        <f>ROUND(SUM(AK31:AK97),0)</f>
        <v>0</v>
      </c>
      <c r="AL98" s="89"/>
      <c r="AM98" s="90"/>
      <c r="AN98" s="87">
        <f>SUM(AN31:AN97)</f>
        <v>0</v>
      </c>
      <c r="AO98" s="90"/>
      <c r="AP98" s="90"/>
      <c r="AQ98" s="87">
        <f>SUM(AQ31:AQ97)</f>
        <v>0</v>
      </c>
      <c r="AR98" s="90"/>
      <c r="AS98" s="90"/>
      <c r="AT98" s="87">
        <f>SUM(AT31:AT97)</f>
        <v>0</v>
      </c>
      <c r="AU98" s="91"/>
      <c r="AV98" s="92">
        <f>ROUND(SUM(AV31:AV97),0)</f>
        <v>0</v>
      </c>
    </row>
    <row r="99" spans="1:48" ht="33" customHeight="1" thickBot="1" x14ac:dyDescent="0.35">
      <c r="A99">
        <v>96</v>
      </c>
      <c r="B99" s="234" t="s">
        <v>14</v>
      </c>
      <c r="C99" s="234"/>
      <c r="D99" s="234"/>
      <c r="E99" s="234"/>
      <c r="F99" s="234"/>
      <c r="G99" s="234"/>
      <c r="H99" s="270">
        <f>SUM(O98+Z98+AK98+AV98)</f>
        <v>0</v>
      </c>
      <c r="I99" s="271"/>
      <c r="J99" s="86"/>
      <c r="K99" s="86"/>
      <c r="L99" s="86"/>
      <c r="M99" s="86"/>
      <c r="N99" s="86"/>
      <c r="O99" s="86"/>
      <c r="P99" s="86"/>
      <c r="Q99" s="86"/>
      <c r="R99" s="86"/>
      <c r="S99" s="86"/>
      <c r="T99" s="86"/>
      <c r="U99" s="86"/>
      <c r="V99" s="86"/>
      <c r="W99" s="86"/>
      <c r="X99" s="86"/>
      <c r="Y99" s="86"/>
      <c r="Z99" s="93"/>
      <c r="AA99" s="93"/>
      <c r="AB99" s="93"/>
      <c r="AC99" s="93"/>
      <c r="AD99" s="93"/>
      <c r="AE99" s="93"/>
      <c r="AF99" s="93"/>
      <c r="AG99" s="93"/>
      <c r="AH99" s="93"/>
      <c r="AI99" s="93"/>
      <c r="AJ99" s="93"/>
      <c r="AK99" s="93"/>
      <c r="AL99" s="93"/>
      <c r="AM99" s="93"/>
      <c r="AN99" s="93"/>
      <c r="AO99" s="93"/>
      <c r="AP99" s="93"/>
      <c r="AQ99" s="93"/>
      <c r="AR99" s="93"/>
      <c r="AS99" s="93"/>
      <c r="AT99" s="93"/>
      <c r="AU99" s="93"/>
      <c r="AV99" s="93"/>
    </row>
    <row r="100" spans="1:48" ht="27.6" customHeight="1" x14ac:dyDescent="0.3">
      <c r="A100">
        <v>97</v>
      </c>
      <c r="B100" s="234" t="s">
        <v>15</v>
      </c>
      <c r="C100" s="234"/>
      <c r="D100" s="234"/>
      <c r="E100" s="234"/>
      <c r="F100" s="234"/>
      <c r="G100" s="234"/>
      <c r="H100" s="272"/>
      <c r="I100" s="273"/>
      <c r="J100" s="86"/>
      <c r="K100" s="86"/>
      <c r="L100" s="86"/>
      <c r="M100" s="86"/>
      <c r="N100" s="86"/>
      <c r="O100" s="86"/>
      <c r="P100" s="86"/>
      <c r="Q100" s="86"/>
      <c r="R100" s="86"/>
      <c r="S100" s="86"/>
      <c r="T100" s="86"/>
      <c r="U100" s="86"/>
      <c r="V100" s="86"/>
      <c r="W100" s="86"/>
      <c r="X100" s="86"/>
      <c r="Y100" s="86"/>
      <c r="Z100" s="93"/>
      <c r="AA100" s="93"/>
      <c r="AB100" s="93"/>
      <c r="AC100" s="93"/>
      <c r="AD100" s="93"/>
      <c r="AE100" s="93"/>
      <c r="AF100" s="93"/>
      <c r="AG100" s="93"/>
      <c r="AH100" s="93"/>
      <c r="AI100" s="93"/>
      <c r="AJ100" s="93"/>
      <c r="AK100" s="93"/>
      <c r="AL100" s="93"/>
      <c r="AM100" s="93"/>
      <c r="AN100" s="93"/>
      <c r="AO100" s="93"/>
      <c r="AP100" s="93"/>
      <c r="AQ100" s="93"/>
      <c r="AR100" s="93"/>
      <c r="AS100" s="93"/>
      <c r="AT100" s="93"/>
      <c r="AU100" s="93"/>
      <c r="AV100" s="93"/>
    </row>
    <row r="101" spans="1:48" ht="31.2" customHeight="1" x14ac:dyDescent="0.3">
      <c r="A101">
        <v>98</v>
      </c>
      <c r="B101" s="234" t="s">
        <v>16</v>
      </c>
      <c r="C101" s="234"/>
      <c r="D101" s="234"/>
      <c r="E101" s="234"/>
      <c r="F101" s="234"/>
      <c r="G101" s="234"/>
      <c r="H101" s="235">
        <f>SUM(H99-H100)</f>
        <v>0</v>
      </c>
      <c r="I101" s="236"/>
      <c r="J101" s="86"/>
      <c r="K101" s="86"/>
      <c r="L101" s="86"/>
      <c r="M101" s="86"/>
      <c r="N101" s="86"/>
      <c r="O101" s="86"/>
      <c r="P101" s="86"/>
      <c r="Q101" s="86"/>
      <c r="R101" s="86"/>
      <c r="S101" s="86"/>
      <c r="T101" s="86"/>
      <c r="U101" s="86"/>
      <c r="V101" s="86"/>
      <c r="W101" s="86"/>
      <c r="X101" s="86"/>
      <c r="Y101" s="86"/>
      <c r="Z101" s="93"/>
      <c r="AA101" s="93"/>
      <c r="AB101" s="93"/>
      <c r="AC101" s="93"/>
      <c r="AD101" s="93"/>
      <c r="AE101" s="93"/>
      <c r="AF101" s="93"/>
      <c r="AG101" s="93"/>
      <c r="AH101" s="93"/>
      <c r="AI101" s="93"/>
      <c r="AJ101" s="93"/>
      <c r="AK101" s="93"/>
      <c r="AL101" s="93"/>
      <c r="AM101" s="93"/>
      <c r="AN101" s="93"/>
      <c r="AO101" s="93"/>
      <c r="AP101" s="93"/>
      <c r="AQ101" s="93"/>
      <c r="AR101" s="93"/>
      <c r="AS101" s="93"/>
      <c r="AT101" s="93"/>
      <c r="AU101" s="93"/>
      <c r="AV101" s="93"/>
    </row>
    <row r="102" spans="1:48" x14ac:dyDescent="0.3">
      <c r="A102" s="93"/>
      <c r="B102" s="94" t="s">
        <v>80</v>
      </c>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93"/>
      <c r="AA102" s="93"/>
      <c r="AB102" s="93"/>
      <c r="AC102" s="93"/>
      <c r="AD102" s="93"/>
      <c r="AE102" s="93"/>
      <c r="AF102" s="93"/>
      <c r="AG102" s="93"/>
      <c r="AH102" s="93"/>
      <c r="AI102" s="93"/>
      <c r="AJ102" s="93"/>
      <c r="AK102" s="93"/>
      <c r="AL102" s="93"/>
      <c r="AM102" s="93"/>
      <c r="AN102" s="93"/>
      <c r="AO102" s="93"/>
      <c r="AP102" s="93"/>
      <c r="AQ102" s="93"/>
      <c r="AR102" s="93"/>
      <c r="AS102" s="93"/>
      <c r="AT102" s="93"/>
      <c r="AU102" s="93"/>
      <c r="AV102" s="93"/>
    </row>
    <row r="103" spans="1:48" x14ac:dyDescent="0.3">
      <c r="B103" s="55"/>
      <c r="C103" s="55"/>
      <c r="D103" s="55"/>
      <c r="E103" s="55"/>
      <c r="F103" s="55"/>
      <c r="G103" s="55"/>
      <c r="H103" s="55"/>
      <c r="I103" s="55"/>
      <c r="J103" s="55"/>
      <c r="K103" s="55"/>
      <c r="L103" s="55"/>
      <c r="M103" s="55"/>
      <c r="N103" s="55"/>
      <c r="O103" s="55"/>
      <c r="P103" s="54"/>
      <c r="Q103" s="55"/>
      <c r="R103" s="55"/>
      <c r="S103" s="54"/>
      <c r="T103" s="55"/>
      <c r="U103" s="55"/>
      <c r="V103" s="54"/>
      <c r="W103" s="55"/>
      <c r="X103" s="55"/>
      <c r="Y103" s="54"/>
    </row>
  </sheetData>
  <sheetProtection password="CA75" sheet="1" objects="1" scenarios="1"/>
  <mergeCells count="51">
    <mergeCell ref="B99:G99"/>
    <mergeCell ref="H99:I99"/>
    <mergeCell ref="B100:G100"/>
    <mergeCell ref="H100:I100"/>
    <mergeCell ref="B101:G101"/>
    <mergeCell ref="H101:I101"/>
    <mergeCell ref="B98:F98"/>
    <mergeCell ref="AA22:AF22"/>
    <mergeCell ref="B23:G23"/>
    <mergeCell ref="J23:Y24"/>
    <mergeCell ref="B24:G24"/>
    <mergeCell ref="B25:J25"/>
    <mergeCell ref="B26:D26"/>
    <mergeCell ref="J22:Y22"/>
    <mergeCell ref="B22:G22"/>
    <mergeCell ref="B27:D27"/>
    <mergeCell ref="B28:D28"/>
    <mergeCell ref="B29:D29"/>
    <mergeCell ref="B30:D30"/>
    <mergeCell ref="B97:D97"/>
    <mergeCell ref="B20:G20"/>
    <mergeCell ref="J20:Y20"/>
    <mergeCell ref="B21:G21"/>
    <mergeCell ref="J21:Y21"/>
    <mergeCell ref="B17:G17"/>
    <mergeCell ref="J17:Y17"/>
    <mergeCell ref="B18:G18"/>
    <mergeCell ref="J18:Y18"/>
    <mergeCell ref="B19:G19"/>
    <mergeCell ref="J19:Y19"/>
    <mergeCell ref="B13:G13"/>
    <mergeCell ref="J13:Y13"/>
    <mergeCell ref="B14:G14"/>
    <mergeCell ref="J14:Y14"/>
    <mergeCell ref="B15:G15"/>
    <mergeCell ref="J15:Y16"/>
    <mergeCell ref="B16:G16"/>
    <mergeCell ref="H1:N1"/>
    <mergeCell ref="B12:G12"/>
    <mergeCell ref="J12:Y12"/>
    <mergeCell ref="B2:M2"/>
    <mergeCell ref="B3:K3"/>
    <mergeCell ref="J5:L5"/>
    <mergeCell ref="B6:G6"/>
    <mergeCell ref="J6:Y7"/>
    <mergeCell ref="B7:G7"/>
    <mergeCell ref="B8:G8"/>
    <mergeCell ref="J8:Y11"/>
    <mergeCell ref="B9:G9"/>
    <mergeCell ref="B10:G10"/>
    <mergeCell ref="B11:G11"/>
  </mergeCells>
  <printOptions horizontalCentered="1"/>
  <pageMargins left="0.70866141732283472" right="0.70866141732283472" top="0.78740157480314965" bottom="0.78740157480314965" header="0.31496062992125984" footer="0.31496062992125984"/>
  <pageSetup paperSize="8" scale="46" fitToHeight="2" orientation="landscape" r:id="rId1"/>
  <rowBreaks count="1" manualBreakCount="1">
    <brk id="25"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AV103"/>
  <sheetViews>
    <sheetView zoomScale="80" zoomScaleNormal="80" zoomScaleSheetLayoutView="30" zoomScalePageLayoutView="40" workbookViewId="0">
      <selection activeCell="P1" sqref="P1"/>
    </sheetView>
  </sheetViews>
  <sheetFormatPr baseColWidth="10" defaultRowHeight="14.4" x14ac:dyDescent="0.3"/>
  <cols>
    <col min="1" max="1" width="4.44140625" customWidth="1"/>
    <col min="2" max="2" width="8.6640625" customWidth="1"/>
    <col min="3" max="3" width="6.33203125" customWidth="1"/>
    <col min="4" max="4" width="8.6640625" customWidth="1"/>
    <col min="5" max="5" width="10.6640625" customWidth="1"/>
    <col min="6" max="6" width="8.6640625" customWidth="1"/>
    <col min="7" max="7" width="11.33203125" customWidth="1"/>
    <col min="8" max="8" width="13" customWidth="1"/>
    <col min="9" max="9" width="11.109375" customWidth="1"/>
    <col min="10" max="10" width="8.33203125" customWidth="1"/>
    <col min="11" max="11" width="8.6640625" customWidth="1"/>
    <col min="12" max="12" width="9.33203125" customWidth="1"/>
    <col min="13" max="14" width="8.6640625" customWidth="1"/>
    <col min="15" max="15" width="9.88671875" customWidth="1"/>
    <col min="16" max="16" width="8.6640625" style="1" customWidth="1"/>
    <col min="17" max="18" width="8.6640625" customWidth="1"/>
    <col min="19" max="19" width="8.6640625" style="1" customWidth="1"/>
    <col min="20" max="20" width="9.44140625" customWidth="1"/>
    <col min="21" max="21" width="8.6640625" customWidth="1"/>
    <col min="22" max="22" width="8.6640625" style="1" customWidth="1"/>
    <col min="23" max="23" width="9.33203125" customWidth="1"/>
    <col min="24" max="24" width="8.6640625" customWidth="1"/>
    <col min="25" max="25" width="8.6640625" style="1" customWidth="1"/>
    <col min="26" max="26" width="8.6640625" customWidth="1"/>
    <col min="27" max="27" width="8.6640625" style="1" customWidth="1"/>
    <col min="28" max="28" width="7.44140625" customWidth="1"/>
    <col min="29" max="30" width="8.6640625" customWidth="1"/>
    <col min="31" max="31" width="9.5546875" customWidth="1"/>
    <col min="32" max="32" width="8.6640625" customWidth="1"/>
    <col min="33" max="33" width="6.88671875" customWidth="1"/>
    <col min="34" max="34" width="9.33203125" customWidth="1"/>
    <col min="35" max="35" width="7.6640625" customWidth="1"/>
    <col min="36" max="36" width="7.33203125" customWidth="1"/>
    <col min="37" max="37" width="9" customWidth="1"/>
    <col min="38" max="38" width="9.33203125" customWidth="1"/>
    <col min="39" max="39" width="7.5546875" customWidth="1"/>
    <col min="40" max="40" width="8.109375" customWidth="1"/>
    <col min="41" max="41" width="7.5546875" customWidth="1"/>
    <col min="42" max="42" width="8.5546875" customWidth="1"/>
    <col min="43" max="43" width="8.6640625" customWidth="1"/>
    <col min="44" max="44" width="7.88671875" customWidth="1"/>
    <col min="45" max="45" width="8.88671875" customWidth="1"/>
    <col min="46" max="46" width="8.109375" customWidth="1"/>
    <col min="48" max="48" width="8.6640625" customWidth="1"/>
  </cols>
  <sheetData>
    <row r="1" spans="1:34" ht="16.2" thickBot="1" x14ac:dyDescent="0.35">
      <c r="A1" s="217"/>
      <c r="B1" s="216" t="s">
        <v>97</v>
      </c>
      <c r="C1" s="216"/>
      <c r="D1" s="216"/>
      <c r="E1" s="216"/>
      <c r="F1" s="216"/>
      <c r="G1" s="216"/>
      <c r="H1" s="266"/>
      <c r="I1" s="267"/>
      <c r="J1" s="267"/>
      <c r="K1" s="267"/>
      <c r="L1" s="267"/>
      <c r="M1" s="267"/>
      <c r="N1" s="268"/>
    </row>
    <row r="2" spans="1:34" ht="15.6" x14ac:dyDescent="0.3">
      <c r="A2" s="93">
        <v>1</v>
      </c>
      <c r="B2" s="239" t="s">
        <v>45</v>
      </c>
      <c r="C2" s="239"/>
      <c r="D2" s="239"/>
      <c r="E2" s="239"/>
      <c r="F2" s="239"/>
      <c r="G2" s="239"/>
      <c r="H2" s="239"/>
      <c r="I2" s="239"/>
      <c r="J2" s="239"/>
      <c r="K2" s="236"/>
      <c r="L2" s="236"/>
      <c r="M2" s="236"/>
      <c r="N2" s="215"/>
      <c r="O2" s="27"/>
      <c r="P2" s="28"/>
      <c r="Q2" s="28"/>
      <c r="R2" s="28"/>
      <c r="S2" s="28"/>
      <c r="T2" s="28"/>
      <c r="U2" s="28"/>
      <c r="V2" s="28"/>
      <c r="W2" s="28"/>
      <c r="X2" s="27"/>
      <c r="Y2" s="29"/>
      <c r="Z2" s="3"/>
      <c r="AA2" s="3"/>
      <c r="AB2" s="3"/>
      <c r="AC2" s="3"/>
      <c r="AD2" s="3"/>
      <c r="AE2" s="3"/>
      <c r="AF2" s="3"/>
      <c r="AG2" s="3"/>
      <c r="AH2" s="1"/>
    </row>
    <row r="3" spans="1:34" x14ac:dyDescent="0.3">
      <c r="A3" s="93">
        <v>2</v>
      </c>
      <c r="B3" s="236" t="s">
        <v>79</v>
      </c>
      <c r="C3" s="264"/>
      <c r="D3" s="264"/>
      <c r="E3" s="263"/>
      <c r="F3" s="263"/>
      <c r="G3" s="263"/>
      <c r="H3" s="263"/>
      <c r="I3" s="263"/>
      <c r="J3" s="263"/>
      <c r="K3" s="263"/>
      <c r="L3" s="166"/>
      <c r="M3" s="166"/>
      <c r="N3" s="27"/>
      <c r="O3" s="27"/>
      <c r="P3" s="50"/>
      <c r="Q3" s="28"/>
      <c r="R3" s="28"/>
      <c r="S3" s="28"/>
      <c r="T3" s="28"/>
      <c r="U3" s="28"/>
      <c r="V3" s="28"/>
      <c r="W3" s="28"/>
      <c r="X3" s="27"/>
      <c r="Y3" s="29"/>
      <c r="Z3" s="3"/>
      <c r="AA3" s="3"/>
      <c r="AB3" s="3"/>
      <c r="AC3" s="3"/>
      <c r="AD3" s="3"/>
      <c r="AE3" s="3"/>
      <c r="AF3" s="3"/>
      <c r="AG3" s="3"/>
      <c r="AH3" s="1"/>
    </row>
    <row r="4" spans="1:34" x14ac:dyDescent="0.3">
      <c r="A4" s="93">
        <v>3</v>
      </c>
      <c r="B4" s="165"/>
      <c r="C4" s="165"/>
      <c r="D4" s="166"/>
      <c r="E4" s="166"/>
      <c r="F4" s="166"/>
      <c r="G4" s="166"/>
      <c r="H4" s="27"/>
      <c r="I4" s="27"/>
      <c r="J4" s="27"/>
      <c r="K4" s="27"/>
      <c r="L4" s="27"/>
      <c r="M4" s="27"/>
      <c r="N4" s="27"/>
      <c r="O4" s="27"/>
      <c r="P4" s="28"/>
      <c r="Q4" s="28"/>
      <c r="R4" s="28"/>
      <c r="S4" s="28"/>
      <c r="T4" s="28"/>
      <c r="U4" s="28"/>
      <c r="V4" s="28"/>
      <c r="W4" s="28"/>
      <c r="X4" s="27"/>
      <c r="Y4" s="29"/>
      <c r="Z4" s="3"/>
      <c r="AA4" s="3"/>
      <c r="AB4" s="3"/>
      <c r="AC4" s="3"/>
      <c r="AD4" s="3"/>
      <c r="AE4" s="3"/>
      <c r="AF4" s="3"/>
      <c r="AG4" s="3"/>
      <c r="AH4" s="1"/>
    </row>
    <row r="5" spans="1:34" x14ac:dyDescent="0.3">
      <c r="A5" s="93">
        <v>4</v>
      </c>
      <c r="B5" s="119"/>
      <c r="C5" s="119"/>
      <c r="D5" s="86"/>
      <c r="E5" s="86"/>
      <c r="F5" s="86"/>
      <c r="G5" s="86"/>
      <c r="H5" s="54"/>
      <c r="I5" s="54"/>
      <c r="J5" s="236" t="s">
        <v>32</v>
      </c>
      <c r="K5" s="236"/>
      <c r="L5" s="236"/>
      <c r="M5" s="86"/>
      <c r="N5" s="86"/>
      <c r="O5" s="86"/>
      <c r="P5" s="97"/>
      <c r="Q5" s="97"/>
      <c r="R5" s="97"/>
      <c r="S5" s="97"/>
      <c r="T5" s="97"/>
      <c r="U5" s="97"/>
      <c r="V5" s="97"/>
      <c r="W5" s="97"/>
      <c r="X5" s="86"/>
      <c r="Y5" s="98"/>
      <c r="Z5" s="3"/>
      <c r="AA5" s="3"/>
      <c r="AB5" s="3"/>
      <c r="AC5" s="3"/>
      <c r="AD5" s="3"/>
      <c r="AE5" s="3"/>
      <c r="AF5" s="3"/>
      <c r="AG5" s="3"/>
      <c r="AH5" s="1"/>
    </row>
    <row r="6" spans="1:34" x14ac:dyDescent="0.3">
      <c r="A6" s="93">
        <v>5</v>
      </c>
      <c r="B6" s="249" t="s">
        <v>24</v>
      </c>
      <c r="C6" s="250"/>
      <c r="D6" s="250"/>
      <c r="E6" s="250"/>
      <c r="F6" s="250"/>
      <c r="G6" s="250"/>
      <c r="H6" s="191">
        <v>14</v>
      </c>
      <c r="I6" s="69"/>
      <c r="J6" s="251" t="s">
        <v>31</v>
      </c>
      <c r="K6" s="251"/>
      <c r="L6" s="251"/>
      <c r="M6" s="251"/>
      <c r="N6" s="251"/>
      <c r="O6" s="251"/>
      <c r="P6" s="251"/>
      <c r="Q6" s="251"/>
      <c r="R6" s="251"/>
      <c r="S6" s="251"/>
      <c r="T6" s="251"/>
      <c r="U6" s="251"/>
      <c r="V6" s="251"/>
      <c r="W6" s="251"/>
      <c r="X6" s="251"/>
      <c r="Y6" s="251"/>
      <c r="Z6" s="3"/>
      <c r="AA6" s="3"/>
      <c r="AB6" s="3"/>
      <c r="AC6" s="3"/>
      <c r="AD6" s="3"/>
      <c r="AE6" s="3"/>
      <c r="AF6" s="3"/>
      <c r="AG6" s="3"/>
      <c r="AH6" s="1"/>
    </row>
    <row r="7" spans="1:34" x14ac:dyDescent="0.3">
      <c r="A7" s="93">
        <v>6</v>
      </c>
      <c r="B7" s="227" t="s">
        <v>25</v>
      </c>
      <c r="C7" s="228"/>
      <c r="D7" s="228"/>
      <c r="E7" s="228"/>
      <c r="F7" s="228"/>
      <c r="G7" s="228"/>
      <c r="H7" s="192">
        <v>20</v>
      </c>
      <c r="I7" s="71"/>
      <c r="J7" s="223"/>
      <c r="K7" s="223"/>
      <c r="L7" s="223"/>
      <c r="M7" s="223"/>
      <c r="N7" s="223"/>
      <c r="O7" s="223"/>
      <c r="P7" s="223"/>
      <c r="Q7" s="223"/>
      <c r="R7" s="223"/>
      <c r="S7" s="223"/>
      <c r="T7" s="223"/>
      <c r="U7" s="223"/>
      <c r="V7" s="223"/>
      <c r="W7" s="223"/>
      <c r="X7" s="223"/>
      <c r="Y7" s="223"/>
      <c r="Z7" s="3"/>
      <c r="AA7" s="3"/>
      <c r="AB7" s="3"/>
      <c r="AC7" s="3"/>
      <c r="AD7" s="3"/>
      <c r="AE7" s="3"/>
      <c r="AF7" s="3"/>
      <c r="AG7" s="3"/>
      <c r="AH7" s="1"/>
    </row>
    <row r="8" spans="1:34" x14ac:dyDescent="0.3">
      <c r="A8" s="93">
        <v>7</v>
      </c>
      <c r="B8" s="261" t="s">
        <v>26</v>
      </c>
      <c r="C8" s="262"/>
      <c r="D8" s="262"/>
      <c r="E8" s="262"/>
      <c r="F8" s="262"/>
      <c r="G8" s="262"/>
      <c r="H8" s="193">
        <v>1600</v>
      </c>
      <c r="I8" s="69"/>
      <c r="J8" s="251" t="s">
        <v>47</v>
      </c>
      <c r="K8" s="251"/>
      <c r="L8" s="251"/>
      <c r="M8" s="251"/>
      <c r="N8" s="251"/>
      <c r="O8" s="251"/>
      <c r="P8" s="251"/>
      <c r="Q8" s="251"/>
      <c r="R8" s="251"/>
      <c r="S8" s="251"/>
      <c r="T8" s="251"/>
      <c r="U8" s="250"/>
      <c r="V8" s="250"/>
      <c r="W8" s="250"/>
      <c r="X8" s="250"/>
      <c r="Y8" s="250"/>
      <c r="Z8" s="3"/>
      <c r="AA8" s="3"/>
      <c r="AB8" s="3"/>
      <c r="AC8" s="3"/>
      <c r="AD8" s="3"/>
      <c r="AE8" s="3"/>
      <c r="AF8" s="3"/>
      <c r="AG8" s="3"/>
      <c r="AH8" s="1"/>
    </row>
    <row r="9" spans="1:34" x14ac:dyDescent="0.3">
      <c r="A9" s="93">
        <v>8</v>
      </c>
      <c r="B9" s="249" t="s">
        <v>27</v>
      </c>
      <c r="C9" s="250"/>
      <c r="D9" s="250"/>
      <c r="E9" s="250"/>
      <c r="F9" s="250"/>
      <c r="G9" s="250"/>
      <c r="H9" s="193">
        <v>2100</v>
      </c>
      <c r="I9" s="69"/>
      <c r="J9" s="251"/>
      <c r="K9" s="251"/>
      <c r="L9" s="251"/>
      <c r="M9" s="251"/>
      <c r="N9" s="251"/>
      <c r="O9" s="251"/>
      <c r="P9" s="251"/>
      <c r="Q9" s="251"/>
      <c r="R9" s="251"/>
      <c r="S9" s="251"/>
      <c r="T9" s="251"/>
      <c r="U9" s="250"/>
      <c r="V9" s="250"/>
      <c r="W9" s="250"/>
      <c r="X9" s="250"/>
      <c r="Y9" s="250"/>
      <c r="Z9" s="3"/>
      <c r="AA9" s="3"/>
      <c r="AB9" s="3"/>
      <c r="AC9" s="3"/>
      <c r="AD9" s="3"/>
      <c r="AE9" s="3"/>
      <c r="AF9" s="3"/>
      <c r="AG9" s="3"/>
      <c r="AH9" s="1"/>
    </row>
    <row r="10" spans="1:34" x14ac:dyDescent="0.3">
      <c r="A10" s="93">
        <v>9</v>
      </c>
      <c r="B10" s="249" t="s">
        <v>28</v>
      </c>
      <c r="C10" s="250"/>
      <c r="D10" s="250"/>
      <c r="E10" s="250"/>
      <c r="F10" s="250"/>
      <c r="G10" s="250"/>
      <c r="H10" s="193">
        <v>2400</v>
      </c>
      <c r="I10" s="69"/>
      <c r="J10" s="251"/>
      <c r="K10" s="251"/>
      <c r="L10" s="251"/>
      <c r="M10" s="251"/>
      <c r="N10" s="251"/>
      <c r="O10" s="251"/>
      <c r="P10" s="251"/>
      <c r="Q10" s="251"/>
      <c r="R10" s="251"/>
      <c r="S10" s="251"/>
      <c r="T10" s="251"/>
      <c r="U10" s="250"/>
      <c r="V10" s="250"/>
      <c r="W10" s="250"/>
      <c r="X10" s="250"/>
      <c r="Y10" s="250"/>
      <c r="Z10" s="3"/>
      <c r="AA10" s="3"/>
      <c r="AB10" s="3"/>
      <c r="AC10" s="3"/>
      <c r="AD10" s="3"/>
      <c r="AE10" s="3"/>
      <c r="AF10" s="3"/>
      <c r="AG10" s="3"/>
      <c r="AH10" s="1"/>
    </row>
    <row r="11" spans="1:34" x14ac:dyDescent="0.3">
      <c r="A11" s="93">
        <v>10</v>
      </c>
      <c r="B11" s="249" t="s">
        <v>29</v>
      </c>
      <c r="C11" s="250"/>
      <c r="D11" s="250"/>
      <c r="E11" s="250"/>
      <c r="F11" s="250"/>
      <c r="G11" s="250"/>
      <c r="H11" s="193">
        <v>2700</v>
      </c>
      <c r="I11" s="69"/>
      <c r="J11" s="251"/>
      <c r="K11" s="251"/>
      <c r="L11" s="251"/>
      <c r="M11" s="251"/>
      <c r="N11" s="251"/>
      <c r="O11" s="251"/>
      <c r="P11" s="251"/>
      <c r="Q11" s="251"/>
      <c r="R11" s="251"/>
      <c r="S11" s="251"/>
      <c r="T11" s="251"/>
      <c r="U11" s="250"/>
      <c r="V11" s="250"/>
      <c r="W11" s="250"/>
      <c r="X11" s="250"/>
      <c r="Y11" s="250"/>
      <c r="Z11" s="3"/>
      <c r="AA11" s="3"/>
      <c r="AB11" s="3"/>
      <c r="AC11" s="3"/>
      <c r="AD11" s="3"/>
      <c r="AE11" s="3"/>
      <c r="AF11" s="3"/>
      <c r="AG11" s="3"/>
      <c r="AH11" s="1"/>
    </row>
    <row r="12" spans="1:34" ht="43.5" customHeight="1" x14ac:dyDescent="0.3">
      <c r="A12" s="93">
        <v>11</v>
      </c>
      <c r="B12" s="227" t="s">
        <v>46</v>
      </c>
      <c r="C12" s="228"/>
      <c r="D12" s="228"/>
      <c r="E12" s="228"/>
      <c r="F12" s="228"/>
      <c r="G12" s="228"/>
      <c r="H12" s="74"/>
      <c r="I12" s="71"/>
      <c r="J12" s="223" t="s">
        <v>48</v>
      </c>
      <c r="K12" s="259"/>
      <c r="L12" s="259"/>
      <c r="M12" s="259"/>
      <c r="N12" s="259"/>
      <c r="O12" s="259"/>
      <c r="P12" s="259"/>
      <c r="Q12" s="259"/>
      <c r="R12" s="259"/>
      <c r="S12" s="259"/>
      <c r="T12" s="259"/>
      <c r="U12" s="259"/>
      <c r="V12" s="259"/>
      <c r="W12" s="259"/>
      <c r="X12" s="259"/>
      <c r="Y12" s="259"/>
      <c r="Z12" s="3"/>
      <c r="AA12" s="3"/>
      <c r="AB12" s="3"/>
      <c r="AC12" s="3"/>
      <c r="AD12" s="3"/>
      <c r="AE12" s="3"/>
      <c r="AF12" s="3"/>
      <c r="AG12" s="3"/>
      <c r="AH12" s="1"/>
    </row>
    <row r="13" spans="1:34" ht="57" customHeight="1" x14ac:dyDescent="0.3">
      <c r="A13" s="93">
        <v>12</v>
      </c>
      <c r="B13" s="225" t="s">
        <v>33</v>
      </c>
      <c r="C13" s="226"/>
      <c r="D13" s="226"/>
      <c r="E13" s="226"/>
      <c r="F13" s="226"/>
      <c r="G13" s="226"/>
      <c r="H13" s="74">
        <v>100</v>
      </c>
      <c r="I13" s="71"/>
      <c r="J13" s="224" t="s">
        <v>49</v>
      </c>
      <c r="K13" s="224"/>
      <c r="L13" s="224"/>
      <c r="M13" s="224"/>
      <c r="N13" s="224"/>
      <c r="O13" s="224"/>
      <c r="P13" s="224"/>
      <c r="Q13" s="224"/>
      <c r="R13" s="224"/>
      <c r="S13" s="224"/>
      <c r="T13" s="224"/>
      <c r="U13" s="224"/>
      <c r="V13" s="224"/>
      <c r="W13" s="224"/>
      <c r="X13" s="224"/>
      <c r="Y13" s="224"/>
      <c r="Z13" s="3"/>
      <c r="AA13" s="3"/>
      <c r="AB13" s="3"/>
      <c r="AC13" s="3"/>
      <c r="AD13" s="3"/>
      <c r="AE13" s="3"/>
      <c r="AF13" s="3"/>
      <c r="AG13" s="3"/>
      <c r="AH13" s="1"/>
    </row>
    <row r="14" spans="1:34" ht="68.25" customHeight="1" x14ac:dyDescent="0.3">
      <c r="A14" s="93">
        <v>13</v>
      </c>
      <c r="B14" s="225" t="s">
        <v>43</v>
      </c>
      <c r="C14" s="226"/>
      <c r="D14" s="226"/>
      <c r="E14" s="226"/>
      <c r="F14" s="226"/>
      <c r="G14" s="226"/>
      <c r="H14" s="74">
        <v>8000</v>
      </c>
      <c r="I14" s="71"/>
      <c r="J14" s="224" t="s">
        <v>92</v>
      </c>
      <c r="K14" s="224"/>
      <c r="L14" s="224"/>
      <c r="M14" s="224"/>
      <c r="N14" s="224"/>
      <c r="O14" s="224"/>
      <c r="P14" s="224"/>
      <c r="Q14" s="224"/>
      <c r="R14" s="224"/>
      <c r="S14" s="224"/>
      <c r="T14" s="224"/>
      <c r="U14" s="224"/>
      <c r="V14" s="224"/>
      <c r="W14" s="224"/>
      <c r="X14" s="224"/>
      <c r="Y14" s="224"/>
      <c r="Z14" s="3"/>
      <c r="AA14" s="3"/>
      <c r="AB14" s="3"/>
      <c r="AC14" s="3"/>
      <c r="AD14" s="3"/>
      <c r="AE14" s="3"/>
      <c r="AF14" s="3"/>
      <c r="AG14" s="3"/>
      <c r="AH14" s="1"/>
    </row>
    <row r="15" spans="1:34" x14ac:dyDescent="0.3">
      <c r="A15" s="93">
        <v>14</v>
      </c>
      <c r="B15" s="227" t="s">
        <v>38</v>
      </c>
      <c r="C15" s="228"/>
      <c r="D15" s="228"/>
      <c r="E15" s="228"/>
      <c r="F15" s="228"/>
      <c r="G15" s="228"/>
      <c r="H15" s="196"/>
      <c r="I15" s="71"/>
      <c r="J15" s="260" t="s">
        <v>50</v>
      </c>
      <c r="K15" s="260"/>
      <c r="L15" s="260"/>
      <c r="M15" s="260"/>
      <c r="N15" s="260"/>
      <c r="O15" s="260"/>
      <c r="P15" s="260"/>
      <c r="Q15" s="260"/>
      <c r="R15" s="260"/>
      <c r="S15" s="260"/>
      <c r="T15" s="260"/>
      <c r="U15" s="260"/>
      <c r="V15" s="260"/>
      <c r="W15" s="260"/>
      <c r="X15" s="260"/>
      <c r="Y15" s="260"/>
      <c r="Z15" s="3"/>
      <c r="AA15" s="3"/>
      <c r="AB15" s="3"/>
      <c r="AC15" s="3"/>
      <c r="AD15" s="3"/>
      <c r="AE15" s="3"/>
      <c r="AF15" s="3"/>
      <c r="AG15" s="3"/>
      <c r="AH15" s="1"/>
    </row>
    <row r="16" spans="1:34" ht="29.25" customHeight="1" x14ac:dyDescent="0.3">
      <c r="A16" s="93">
        <v>15</v>
      </c>
      <c r="B16" s="227" t="s">
        <v>39</v>
      </c>
      <c r="C16" s="228"/>
      <c r="D16" s="228"/>
      <c r="E16" s="228"/>
      <c r="F16" s="228"/>
      <c r="G16" s="228"/>
      <c r="H16" s="196"/>
      <c r="I16" s="71"/>
      <c r="J16" s="259"/>
      <c r="K16" s="259"/>
      <c r="L16" s="259"/>
      <c r="M16" s="259"/>
      <c r="N16" s="259"/>
      <c r="O16" s="259"/>
      <c r="P16" s="259"/>
      <c r="Q16" s="259"/>
      <c r="R16" s="259"/>
      <c r="S16" s="259"/>
      <c r="T16" s="259"/>
      <c r="U16" s="259"/>
      <c r="V16" s="259"/>
      <c r="W16" s="259"/>
      <c r="X16" s="259"/>
      <c r="Y16" s="259"/>
      <c r="Z16" s="3"/>
      <c r="AA16" s="3"/>
      <c r="AB16" s="3"/>
      <c r="AC16" s="3"/>
      <c r="AD16" s="3"/>
      <c r="AE16" s="3"/>
      <c r="AF16" s="3"/>
      <c r="AG16" s="3"/>
      <c r="AH16" s="1"/>
    </row>
    <row r="17" spans="1:48" ht="87" customHeight="1" x14ac:dyDescent="0.3">
      <c r="A17" s="93">
        <v>16</v>
      </c>
      <c r="B17" s="227" t="s">
        <v>86</v>
      </c>
      <c r="C17" s="228"/>
      <c r="D17" s="228"/>
      <c r="E17" s="228"/>
      <c r="F17" s="228"/>
      <c r="G17" s="228"/>
      <c r="H17" s="194"/>
      <c r="I17" s="195"/>
      <c r="J17" s="229" t="s">
        <v>87</v>
      </c>
      <c r="K17" s="230"/>
      <c r="L17" s="230"/>
      <c r="M17" s="230"/>
      <c r="N17" s="230"/>
      <c r="O17" s="230"/>
      <c r="P17" s="230"/>
      <c r="Q17" s="230"/>
      <c r="R17" s="230"/>
      <c r="S17" s="230"/>
      <c r="T17" s="230"/>
      <c r="U17" s="230"/>
      <c r="V17" s="230"/>
      <c r="W17" s="230"/>
      <c r="X17" s="230"/>
      <c r="Y17" s="230"/>
      <c r="Z17" s="3"/>
      <c r="AA17" s="3"/>
      <c r="AB17" s="3"/>
      <c r="AC17" s="3"/>
      <c r="AD17" s="3"/>
      <c r="AE17" s="3"/>
      <c r="AF17" s="3"/>
      <c r="AG17" s="3"/>
      <c r="AH17" s="1"/>
    </row>
    <row r="18" spans="1:48" ht="70.650000000000006" customHeight="1" x14ac:dyDescent="0.3">
      <c r="A18" s="93">
        <v>17</v>
      </c>
      <c r="B18" s="227" t="s">
        <v>44</v>
      </c>
      <c r="C18" s="227"/>
      <c r="D18" s="238"/>
      <c r="E18" s="238"/>
      <c r="F18" s="238"/>
      <c r="G18" s="238"/>
      <c r="H18" s="77">
        <v>0.14000000000000001</v>
      </c>
      <c r="I18" s="71"/>
      <c r="J18" s="230" t="s">
        <v>42</v>
      </c>
      <c r="K18" s="224"/>
      <c r="L18" s="224"/>
      <c r="M18" s="224"/>
      <c r="N18" s="224"/>
      <c r="O18" s="224"/>
      <c r="P18" s="224"/>
      <c r="Q18" s="224"/>
      <c r="R18" s="224"/>
      <c r="S18" s="224"/>
      <c r="T18" s="224"/>
      <c r="U18" s="224"/>
      <c r="V18" s="224"/>
      <c r="W18" s="224"/>
      <c r="X18" s="224"/>
      <c r="Y18" s="224"/>
      <c r="Z18" s="3"/>
      <c r="AA18" s="3"/>
      <c r="AB18" s="3"/>
      <c r="AC18" s="3"/>
      <c r="AD18" s="3"/>
      <c r="AE18" s="3"/>
      <c r="AF18" s="3"/>
      <c r="AG18" s="3"/>
      <c r="AH18" s="1"/>
    </row>
    <row r="19" spans="1:48" ht="68.099999999999994" customHeight="1" x14ac:dyDescent="0.3">
      <c r="A19" s="96">
        <v>18</v>
      </c>
      <c r="B19" s="233" t="s">
        <v>41</v>
      </c>
      <c r="C19" s="233"/>
      <c r="D19" s="233"/>
      <c r="E19" s="233"/>
      <c r="F19" s="233"/>
      <c r="G19" s="233"/>
      <c r="H19" s="78">
        <v>0.08</v>
      </c>
      <c r="I19" s="71"/>
      <c r="J19" s="241" t="s">
        <v>88</v>
      </c>
      <c r="K19" s="241"/>
      <c r="L19" s="241"/>
      <c r="M19" s="241"/>
      <c r="N19" s="241"/>
      <c r="O19" s="241"/>
      <c r="P19" s="241"/>
      <c r="Q19" s="241"/>
      <c r="R19" s="241"/>
      <c r="S19" s="241"/>
      <c r="T19" s="241"/>
      <c r="U19" s="241"/>
      <c r="V19" s="241"/>
      <c r="W19" s="241"/>
      <c r="X19" s="241"/>
      <c r="Y19" s="241"/>
      <c r="Z19" s="3"/>
      <c r="AA19" s="3"/>
      <c r="AB19" s="3"/>
      <c r="AC19" s="3"/>
      <c r="AD19" s="3"/>
      <c r="AE19" s="3"/>
      <c r="AF19" s="3"/>
      <c r="AG19" s="3"/>
      <c r="AH19" s="1"/>
    </row>
    <row r="20" spans="1:48" ht="56.25" customHeight="1" x14ac:dyDescent="0.3">
      <c r="A20" s="93">
        <v>19</v>
      </c>
      <c r="B20" s="227" t="s">
        <v>17</v>
      </c>
      <c r="C20" s="227"/>
      <c r="D20" s="228"/>
      <c r="E20" s="228"/>
      <c r="F20" s="228"/>
      <c r="G20" s="228"/>
      <c r="H20" s="79">
        <v>6</v>
      </c>
      <c r="I20" s="71"/>
      <c r="J20" s="224" t="s">
        <v>52</v>
      </c>
      <c r="K20" s="224"/>
      <c r="L20" s="224"/>
      <c r="M20" s="224"/>
      <c r="N20" s="224"/>
      <c r="O20" s="224"/>
      <c r="P20" s="224"/>
      <c r="Q20" s="224"/>
      <c r="R20" s="224"/>
      <c r="S20" s="224"/>
      <c r="T20" s="224"/>
      <c r="U20" s="224"/>
      <c r="V20" s="224"/>
      <c r="W20" s="224"/>
      <c r="X20" s="224"/>
      <c r="Y20" s="224"/>
      <c r="Z20" s="3"/>
      <c r="AA20" s="3"/>
      <c r="AB20" s="3"/>
      <c r="AC20" s="3"/>
      <c r="AD20" s="3"/>
      <c r="AE20" s="3"/>
      <c r="AF20" s="3"/>
      <c r="AG20" s="3"/>
      <c r="AH20" s="1"/>
    </row>
    <row r="21" spans="1:48" ht="54.75" customHeight="1" x14ac:dyDescent="0.3">
      <c r="A21" s="93">
        <v>20</v>
      </c>
      <c r="B21" s="227" t="s">
        <v>18</v>
      </c>
      <c r="C21" s="227"/>
      <c r="D21" s="228"/>
      <c r="E21" s="228"/>
      <c r="F21" s="228"/>
      <c r="G21" s="228"/>
      <c r="H21" s="79">
        <v>9</v>
      </c>
      <c r="I21" s="71"/>
      <c r="J21" s="224" t="s">
        <v>82</v>
      </c>
      <c r="K21" s="224"/>
      <c r="L21" s="224"/>
      <c r="M21" s="224"/>
      <c r="N21" s="224"/>
      <c r="O21" s="224"/>
      <c r="P21" s="224"/>
      <c r="Q21" s="224"/>
      <c r="R21" s="224"/>
      <c r="S21" s="224"/>
      <c r="T21" s="224"/>
      <c r="U21" s="224"/>
      <c r="V21" s="224"/>
      <c r="W21" s="224"/>
      <c r="X21" s="224"/>
      <c r="Y21" s="224"/>
      <c r="Z21" s="3"/>
      <c r="AA21" s="3"/>
      <c r="AB21" s="3"/>
      <c r="AC21" s="3"/>
      <c r="AD21" s="3"/>
      <c r="AE21" s="3"/>
      <c r="AF21" s="3"/>
      <c r="AG21" s="3"/>
      <c r="AH21" s="1"/>
    </row>
    <row r="22" spans="1:48" ht="43.2" customHeight="1" x14ac:dyDescent="0.3">
      <c r="A22" s="93">
        <v>21</v>
      </c>
      <c r="B22" s="227" t="s">
        <v>93</v>
      </c>
      <c r="C22" s="227"/>
      <c r="D22" s="228"/>
      <c r="E22" s="228"/>
      <c r="F22" s="228"/>
      <c r="G22" s="228"/>
      <c r="H22" s="213">
        <v>9</v>
      </c>
      <c r="I22" s="71"/>
      <c r="J22" s="223" t="s">
        <v>53</v>
      </c>
      <c r="K22" s="223"/>
      <c r="L22" s="223"/>
      <c r="M22" s="223"/>
      <c r="N22" s="223"/>
      <c r="O22" s="223"/>
      <c r="P22" s="223"/>
      <c r="Q22" s="223"/>
      <c r="R22" s="223"/>
      <c r="S22" s="223"/>
      <c r="T22" s="223"/>
      <c r="U22" s="223"/>
      <c r="V22" s="223"/>
      <c r="W22" s="223"/>
      <c r="X22" s="223"/>
      <c r="Y22" s="223"/>
      <c r="Z22" s="3"/>
      <c r="AA22" s="231"/>
      <c r="AB22" s="232"/>
      <c r="AC22" s="232"/>
      <c r="AD22" s="232"/>
      <c r="AE22" s="232"/>
      <c r="AF22" s="232"/>
      <c r="AG22" s="5"/>
      <c r="AH22" s="1"/>
    </row>
    <row r="23" spans="1:48" ht="27.45" customHeight="1" x14ac:dyDescent="0.3">
      <c r="A23" s="93">
        <v>22</v>
      </c>
      <c r="B23" s="249" t="s">
        <v>54</v>
      </c>
      <c r="C23" s="250"/>
      <c r="D23" s="250"/>
      <c r="E23" s="250"/>
      <c r="F23" s="250"/>
      <c r="G23" s="250"/>
      <c r="H23" s="81">
        <v>0.08</v>
      </c>
      <c r="I23" s="69"/>
      <c r="J23" s="251" t="s">
        <v>56</v>
      </c>
      <c r="K23" s="251"/>
      <c r="L23" s="251"/>
      <c r="M23" s="251"/>
      <c r="N23" s="251"/>
      <c r="O23" s="251"/>
      <c r="P23" s="251"/>
      <c r="Q23" s="251"/>
      <c r="R23" s="251"/>
      <c r="S23" s="251"/>
      <c r="T23" s="251"/>
      <c r="U23" s="251"/>
      <c r="V23" s="251"/>
      <c r="W23" s="251"/>
      <c r="X23" s="251"/>
      <c r="Y23" s="251"/>
      <c r="Z23" s="3"/>
      <c r="AA23" s="3"/>
      <c r="AB23" s="3"/>
      <c r="AC23" s="3"/>
      <c r="AD23" s="3"/>
      <c r="AE23" s="3"/>
      <c r="AF23" s="3"/>
      <c r="AG23" s="3"/>
      <c r="AH23" s="1"/>
    </row>
    <row r="24" spans="1:48" ht="33" customHeight="1" x14ac:dyDescent="0.3">
      <c r="A24" s="93">
        <v>23</v>
      </c>
      <c r="B24" s="227" t="s">
        <v>55</v>
      </c>
      <c r="C24" s="228"/>
      <c r="D24" s="228"/>
      <c r="E24" s="228"/>
      <c r="F24" s="228"/>
      <c r="G24" s="228"/>
      <c r="H24" s="82">
        <v>0.12</v>
      </c>
      <c r="I24" s="71"/>
      <c r="J24" s="223"/>
      <c r="K24" s="223"/>
      <c r="L24" s="223"/>
      <c r="M24" s="223"/>
      <c r="N24" s="223"/>
      <c r="O24" s="223"/>
      <c r="P24" s="223"/>
      <c r="Q24" s="223"/>
      <c r="R24" s="223"/>
      <c r="S24" s="223"/>
      <c r="T24" s="223"/>
      <c r="U24" s="223"/>
      <c r="V24" s="223"/>
      <c r="W24" s="223"/>
      <c r="X24" s="223"/>
      <c r="Y24" s="223"/>
      <c r="Z24" s="3"/>
      <c r="AA24" s="3"/>
      <c r="AB24" s="3"/>
      <c r="AC24" s="3"/>
      <c r="AD24" s="3"/>
      <c r="AE24" s="3"/>
      <c r="AF24" s="3"/>
      <c r="AG24" s="3"/>
      <c r="AH24" s="1"/>
    </row>
    <row r="25" spans="1:48" ht="15.6" x14ac:dyDescent="0.3">
      <c r="A25" s="93">
        <v>24</v>
      </c>
      <c r="B25" s="239"/>
      <c r="C25" s="240"/>
      <c r="D25" s="240"/>
      <c r="E25" s="240"/>
      <c r="F25" s="240"/>
      <c r="G25" s="240"/>
      <c r="H25" s="240"/>
      <c r="I25" s="240"/>
      <c r="J25" s="240"/>
      <c r="K25" s="86"/>
      <c r="L25" s="86"/>
      <c r="M25" s="86"/>
      <c r="N25" s="86"/>
      <c r="O25" s="86"/>
      <c r="P25" s="97"/>
      <c r="Q25" s="97"/>
      <c r="R25" s="97"/>
      <c r="S25" s="97"/>
      <c r="T25" s="97"/>
      <c r="U25" s="97"/>
      <c r="V25" s="97"/>
      <c r="W25" s="97"/>
      <c r="X25" s="86"/>
      <c r="Y25" s="98"/>
      <c r="Z25" s="98"/>
      <c r="AA25" s="98"/>
      <c r="AB25" s="98"/>
      <c r="AC25" s="98"/>
      <c r="AD25" s="98"/>
      <c r="AE25" s="98"/>
      <c r="AF25" s="98"/>
      <c r="AG25" s="98"/>
      <c r="AH25" s="93"/>
      <c r="AI25" s="93"/>
      <c r="AJ25" s="93"/>
      <c r="AK25" s="93"/>
      <c r="AL25" s="93"/>
      <c r="AM25" s="93"/>
      <c r="AN25" s="93"/>
      <c r="AO25" s="93"/>
      <c r="AP25" s="93"/>
      <c r="AQ25" s="93"/>
      <c r="AR25" s="93"/>
      <c r="AS25" s="93"/>
      <c r="AT25" s="93"/>
      <c r="AU25" s="93"/>
      <c r="AV25" s="93"/>
    </row>
    <row r="26" spans="1:48" ht="28.8" x14ac:dyDescent="0.3">
      <c r="A26" s="93">
        <v>25</v>
      </c>
      <c r="B26" s="225" t="s">
        <v>2</v>
      </c>
      <c r="C26" s="225"/>
      <c r="D26" s="226"/>
      <c r="E26" s="95" t="s">
        <v>3</v>
      </c>
      <c r="F26" s="86"/>
      <c r="G26" s="99"/>
      <c r="H26" s="100"/>
      <c r="I26" s="100"/>
      <c r="J26" s="100"/>
      <c r="K26" s="100"/>
      <c r="L26" s="100"/>
      <c r="M26" s="100"/>
      <c r="N26" s="100"/>
      <c r="O26" s="100"/>
      <c r="P26" s="95" t="s">
        <v>4</v>
      </c>
      <c r="Q26" s="86"/>
      <c r="R26" s="101"/>
      <c r="S26" s="101"/>
      <c r="T26" s="101"/>
      <c r="U26" s="101"/>
      <c r="V26" s="101"/>
      <c r="W26" s="101"/>
      <c r="X26" s="101"/>
      <c r="Y26" s="100"/>
      <c r="Z26" s="93"/>
      <c r="AA26" s="102" t="s">
        <v>5</v>
      </c>
      <c r="AB26" s="103"/>
      <c r="AC26" s="103"/>
      <c r="AD26" s="103"/>
      <c r="AE26" s="103"/>
      <c r="AF26" s="103"/>
      <c r="AG26" s="103"/>
      <c r="AH26" s="103"/>
      <c r="AI26" s="93"/>
      <c r="AJ26" s="93"/>
      <c r="AK26" s="93"/>
      <c r="AL26" s="102" t="s">
        <v>20</v>
      </c>
      <c r="AM26" s="93"/>
      <c r="AN26" s="93"/>
      <c r="AO26" s="93"/>
      <c r="AP26" s="93"/>
      <c r="AQ26" s="93"/>
      <c r="AR26" s="93"/>
      <c r="AS26" s="93"/>
      <c r="AT26" s="93"/>
      <c r="AU26" s="93"/>
      <c r="AV26" s="93"/>
    </row>
    <row r="27" spans="1:48" ht="149.69999999999999" customHeight="1" x14ac:dyDescent="0.3">
      <c r="A27" s="93">
        <v>26</v>
      </c>
      <c r="B27" s="246"/>
      <c r="C27" s="247"/>
      <c r="D27" s="248"/>
      <c r="E27" s="104" t="s">
        <v>8</v>
      </c>
      <c r="F27" s="105">
        <v>1</v>
      </c>
      <c r="G27" s="106" t="s">
        <v>37</v>
      </c>
      <c r="H27" s="107" t="s">
        <v>9</v>
      </c>
      <c r="I27" s="56" t="s">
        <v>21</v>
      </c>
      <c r="J27" s="106" t="s">
        <v>37</v>
      </c>
      <c r="K27" s="107" t="s">
        <v>9</v>
      </c>
      <c r="L27" s="56" t="s">
        <v>22</v>
      </c>
      <c r="M27" s="106" t="s">
        <v>37</v>
      </c>
      <c r="N27" s="107" t="s">
        <v>9</v>
      </c>
      <c r="O27" s="108" t="s">
        <v>10</v>
      </c>
      <c r="P27" s="109" t="s">
        <v>8</v>
      </c>
      <c r="Q27" s="110">
        <v>1</v>
      </c>
      <c r="R27" s="106" t="s">
        <v>37</v>
      </c>
      <c r="S27" s="107" t="s">
        <v>9</v>
      </c>
      <c r="T27" s="57" t="s">
        <v>21</v>
      </c>
      <c r="U27" s="106" t="s">
        <v>37</v>
      </c>
      <c r="V27" s="107" t="s">
        <v>9</v>
      </c>
      <c r="W27" s="57" t="s">
        <v>22</v>
      </c>
      <c r="X27" s="106" t="s">
        <v>37</v>
      </c>
      <c r="Y27" s="107" t="s">
        <v>9</v>
      </c>
      <c r="Z27" s="108" t="s">
        <v>10</v>
      </c>
      <c r="AA27" s="111" t="s">
        <v>8</v>
      </c>
      <c r="AB27" s="112">
        <v>1</v>
      </c>
      <c r="AC27" s="106" t="s">
        <v>37</v>
      </c>
      <c r="AD27" s="113" t="s">
        <v>9</v>
      </c>
      <c r="AE27" s="114" t="s">
        <v>21</v>
      </c>
      <c r="AF27" s="106" t="s">
        <v>37</v>
      </c>
      <c r="AG27" s="113" t="s">
        <v>9</v>
      </c>
      <c r="AH27" s="114" t="s">
        <v>22</v>
      </c>
      <c r="AI27" s="106" t="s">
        <v>37</v>
      </c>
      <c r="AJ27" s="113" t="s">
        <v>9</v>
      </c>
      <c r="AK27" s="115" t="s">
        <v>10</v>
      </c>
      <c r="AL27" s="116" t="s">
        <v>8</v>
      </c>
      <c r="AM27" s="117">
        <v>1</v>
      </c>
      <c r="AN27" s="106" t="s">
        <v>37</v>
      </c>
      <c r="AO27" s="113" t="s">
        <v>9</v>
      </c>
      <c r="AP27" s="118" t="s">
        <v>21</v>
      </c>
      <c r="AQ27" s="106" t="s">
        <v>37</v>
      </c>
      <c r="AR27" s="113" t="s">
        <v>9</v>
      </c>
      <c r="AS27" s="118" t="s">
        <v>22</v>
      </c>
      <c r="AT27" s="106" t="s">
        <v>37</v>
      </c>
      <c r="AU27" s="113" t="s">
        <v>9</v>
      </c>
      <c r="AV27" s="115" t="s">
        <v>10</v>
      </c>
    </row>
    <row r="28" spans="1:48" ht="44.7" customHeight="1" x14ac:dyDescent="0.3">
      <c r="A28" s="93">
        <v>27</v>
      </c>
      <c r="B28" s="218" t="s">
        <v>23</v>
      </c>
      <c r="C28" s="219"/>
      <c r="D28" s="220"/>
      <c r="E28" s="104"/>
      <c r="F28" s="105"/>
      <c r="G28" s="106"/>
      <c r="H28" s="107"/>
      <c r="I28" s="56">
        <f>H23</f>
        <v>0.08</v>
      </c>
      <c r="J28" s="106"/>
      <c r="K28" s="107"/>
      <c r="L28" s="56">
        <f>H24</f>
        <v>0.12</v>
      </c>
      <c r="M28" s="106"/>
      <c r="N28" s="120"/>
      <c r="O28" s="108"/>
      <c r="P28" s="121"/>
      <c r="Q28" s="110"/>
      <c r="R28" s="106"/>
      <c r="S28" s="107"/>
      <c r="T28" s="57">
        <f>H23</f>
        <v>0.08</v>
      </c>
      <c r="U28" s="106"/>
      <c r="V28" s="107"/>
      <c r="W28" s="57">
        <f>H24</f>
        <v>0.12</v>
      </c>
      <c r="X28" s="106"/>
      <c r="Y28" s="107"/>
      <c r="Z28" s="122"/>
      <c r="AA28" s="123"/>
      <c r="AB28" s="124"/>
      <c r="AC28" s="125"/>
      <c r="AD28" s="126"/>
      <c r="AE28" s="53">
        <f>H23</f>
        <v>0.08</v>
      </c>
      <c r="AF28" s="125"/>
      <c r="AG28" s="126"/>
      <c r="AH28" s="53">
        <f>H24</f>
        <v>0.12</v>
      </c>
      <c r="AI28" s="125"/>
      <c r="AJ28" s="126"/>
      <c r="AK28" s="127"/>
      <c r="AL28" s="128"/>
      <c r="AM28" s="129"/>
      <c r="AN28" s="125"/>
      <c r="AO28" s="126"/>
      <c r="AP28" s="52">
        <f>H23</f>
        <v>0.08</v>
      </c>
      <c r="AQ28" s="125"/>
      <c r="AR28" s="126"/>
      <c r="AS28" s="52">
        <f>H24</f>
        <v>0.12</v>
      </c>
      <c r="AT28" s="125"/>
      <c r="AU28" s="126"/>
      <c r="AV28" s="127"/>
    </row>
    <row r="29" spans="1:48" ht="49.2" customHeight="1" x14ac:dyDescent="0.3">
      <c r="A29" s="93">
        <v>28</v>
      </c>
      <c r="B29" s="244" t="s">
        <v>35</v>
      </c>
      <c r="C29" s="244"/>
      <c r="D29" s="245"/>
      <c r="E29" s="130"/>
      <c r="F29" s="58" t="str">
        <f>"bis "&amp; $H$20 &amp;"h"</f>
        <v>bis 6h</v>
      </c>
      <c r="G29" s="131"/>
      <c r="H29" s="131"/>
      <c r="I29" s="59" t="str">
        <f>"bis "&amp; $H$21 &amp;"h"</f>
        <v>bis 9h</v>
      </c>
      <c r="J29" s="131"/>
      <c r="K29" s="131"/>
      <c r="L29" s="60" t="s">
        <v>96</v>
      </c>
      <c r="M29" s="131"/>
      <c r="N29" s="132"/>
      <c r="O29" s="133"/>
      <c r="P29" s="134"/>
      <c r="Q29" s="134" t="s">
        <v>0</v>
      </c>
      <c r="R29" s="131"/>
      <c r="S29" s="131"/>
      <c r="T29" s="135" t="s">
        <v>6</v>
      </c>
      <c r="U29" s="107"/>
      <c r="V29" s="131"/>
      <c r="W29" s="177" t="s">
        <v>96</v>
      </c>
      <c r="X29" s="137"/>
      <c r="Y29" s="131"/>
      <c r="Z29" s="138"/>
      <c r="AA29" s="139"/>
      <c r="AB29" s="140" t="s">
        <v>0</v>
      </c>
      <c r="AC29" s="141"/>
      <c r="AD29" s="141"/>
      <c r="AE29" s="140" t="s">
        <v>6</v>
      </c>
      <c r="AF29" s="141"/>
      <c r="AG29" s="141"/>
      <c r="AH29" s="208" t="s">
        <v>96</v>
      </c>
      <c r="AI29" s="143"/>
      <c r="AJ29" s="143"/>
      <c r="AK29" s="144"/>
      <c r="AL29" s="145"/>
      <c r="AM29" s="146" t="s">
        <v>0</v>
      </c>
      <c r="AN29" s="141"/>
      <c r="AO29" s="141"/>
      <c r="AP29" s="146" t="s">
        <v>6</v>
      </c>
      <c r="AQ29" s="141"/>
      <c r="AR29" s="141"/>
      <c r="AS29" s="209" t="s">
        <v>96</v>
      </c>
      <c r="AT29" s="143"/>
      <c r="AU29" s="143"/>
      <c r="AV29" s="144"/>
    </row>
    <row r="30" spans="1:48" x14ac:dyDescent="0.3">
      <c r="A30" s="93">
        <v>29</v>
      </c>
      <c r="B30" s="246" t="s">
        <v>36</v>
      </c>
      <c r="C30" s="247"/>
      <c r="D30" s="248"/>
      <c r="E30" s="148"/>
      <c r="F30" s="149" t="s">
        <v>1</v>
      </c>
      <c r="G30" s="150"/>
      <c r="H30" s="150"/>
      <c r="I30" s="151" t="s">
        <v>1</v>
      </c>
      <c r="J30" s="150"/>
      <c r="K30" s="150"/>
      <c r="L30" s="151" t="s">
        <v>1</v>
      </c>
      <c r="M30" s="150"/>
      <c r="N30" s="150"/>
      <c r="O30" s="152"/>
      <c r="P30" s="153"/>
      <c r="Q30" s="154" t="s">
        <v>1</v>
      </c>
      <c r="R30" s="150"/>
      <c r="S30" s="150"/>
      <c r="T30" s="154" t="s">
        <v>1</v>
      </c>
      <c r="U30" s="132"/>
      <c r="V30" s="150"/>
      <c r="W30" s="154" t="s">
        <v>1</v>
      </c>
      <c r="X30" s="150"/>
      <c r="Y30" s="155"/>
      <c r="Z30" s="156"/>
      <c r="AA30" s="157"/>
      <c r="AB30" s="158" t="s">
        <v>1</v>
      </c>
      <c r="AC30" s="159"/>
      <c r="AD30" s="159"/>
      <c r="AE30" s="158" t="s">
        <v>1</v>
      </c>
      <c r="AF30" s="159"/>
      <c r="AG30" s="160"/>
      <c r="AH30" s="158" t="s">
        <v>1</v>
      </c>
      <c r="AI30" s="161"/>
      <c r="AJ30" s="161"/>
      <c r="AK30" s="162"/>
      <c r="AL30" s="163"/>
      <c r="AM30" s="164" t="s">
        <v>1</v>
      </c>
      <c r="AN30" s="159"/>
      <c r="AO30" s="159"/>
      <c r="AP30" s="164" t="s">
        <v>1</v>
      </c>
      <c r="AQ30" s="159"/>
      <c r="AR30" s="160"/>
      <c r="AS30" s="164" t="s">
        <v>1</v>
      </c>
      <c r="AT30" s="161"/>
      <c r="AU30" s="161"/>
      <c r="AV30" s="162"/>
    </row>
    <row r="31" spans="1:48" x14ac:dyDescent="0.3">
      <c r="A31">
        <v>30</v>
      </c>
      <c r="B31" s="61"/>
      <c r="C31" s="184" t="s">
        <v>11</v>
      </c>
      <c r="D31" s="201">
        <f>H8</f>
        <v>1600</v>
      </c>
      <c r="E31" s="9" t="str">
        <f>IF(F31=$H$6,"",F31/D31)</f>
        <v/>
      </c>
      <c r="F31" s="13">
        <f>IF(((B31-1-$H$8)*$H$18)&gt;$H$15,$H$15,IF(((B31-1-$H$8)*$H$18)&lt;$H$6,$H$6,(B31-1-$H$8)*$H$18))</f>
        <v>14</v>
      </c>
      <c r="G31" s="202"/>
      <c r="H31" s="13">
        <f t="shared" ref="H31:H97" si="0">SUM(F31*G31)</f>
        <v>0</v>
      </c>
      <c r="I31" s="186">
        <f t="shared" ref="I31:I90" si="1">IF((ROUND(F31*(1+$H$23),0))&gt;$H$16,$H$16,IF((ROUND(F31*(1+$H$23),0))&lt;$H$7,$H$7,ROUND(F31*(1+$H$23),0)))</f>
        <v>0</v>
      </c>
      <c r="J31" s="203"/>
      <c r="K31" s="204">
        <f t="shared" ref="K31:K90" si="2">SUM(I31*J31)</f>
        <v>0</v>
      </c>
      <c r="L31" s="204">
        <f t="shared" ref="L31:L90" si="3">IF(I31=$H$7,$H$7,IF((ROUND(I31*$H$24,0)+I31)&gt;$H$16,$H$16,ROUND(I31*$H$24,0)+I31))</f>
        <v>0</v>
      </c>
      <c r="M31" s="188"/>
      <c r="N31" s="189">
        <f t="shared" ref="N31:N90" si="4">SUM(L31*M31)</f>
        <v>0</v>
      </c>
      <c r="O31" s="205">
        <f>SUM(H31+K31+N31)</f>
        <v>0</v>
      </c>
      <c r="P31" s="9" t="str">
        <f t="shared" ref="P31:P33" si="5">IF(Q31=$H$6,"",Q31/B31)</f>
        <v/>
      </c>
      <c r="Q31" s="10">
        <f t="shared" ref="Q31:Q36" si="6">IF((((B31-1-$H$9)*$H$18)/2)&gt;$H$15,$H$15,IF((((B31-1-$H$9)*$H$18)/2)&lt;$H$6,$H$6,((B31-1-$H$9)*$H$18)/2))</f>
        <v>14</v>
      </c>
      <c r="R31" s="33"/>
      <c r="S31" s="17">
        <f>Q31*R31</f>
        <v>0</v>
      </c>
      <c r="T31" s="13">
        <f t="shared" ref="T31:T90" si="7">IF((ROUND(Q31*(1+$H$23),0))&gt;$H$16,$H$16,IF((ROUND(Q31*(1+$H$23),0))&lt;$H$7,$H$7,ROUND(Q31*(1+$H$23),0)))</f>
        <v>0</v>
      </c>
      <c r="U31" s="33"/>
      <c r="V31" s="45">
        <f>T31*U31</f>
        <v>0</v>
      </c>
      <c r="W31" s="14">
        <f t="shared" ref="W31:W90" si="8">IF(T31=$H$7,$H$7,IF((T31*(1+$H$24))&gt;$H$16,$H$16,T31*(1+$H$24)))</f>
        <v>0</v>
      </c>
      <c r="X31" s="33"/>
      <c r="Y31" s="45">
        <f>W31*X31</f>
        <v>0</v>
      </c>
      <c r="Z31" s="32">
        <f>S31+V31+Y31</f>
        <v>0</v>
      </c>
      <c r="AA31" s="16" t="str">
        <f t="shared" ref="AA31:AA62" si="9">IF(AB31=$H$6,"",AB31/B31)</f>
        <v/>
      </c>
      <c r="AB31" s="18">
        <f t="shared" ref="AB31:AB90" si="10">IF((((B31-1-$H$10)*$H$18)/3)&gt;$H$15,$H$15,IF((((B31-1-$H$10)*$H$18)/3)&lt;$H$6,$H$6,((B31-1-$H$10)*$H$18)/3))</f>
        <v>14</v>
      </c>
      <c r="AC31" s="33"/>
      <c r="AD31" s="17">
        <f>AB31*AC31</f>
        <v>0</v>
      </c>
      <c r="AE31" s="20">
        <f t="shared" ref="AE31:AE90" si="11">IF((ROUND(AB31*(1+$H$23),0))&gt;$H$16,$H$16,IF((ROUND(AB31*(1+$H$23),0))&lt;$H$7,$H$7,ROUND(AB31*(1+$H$23),0)))</f>
        <v>0</v>
      </c>
      <c r="AF31" s="33"/>
      <c r="AG31" s="37">
        <f>AE31*AF31</f>
        <v>0</v>
      </c>
      <c r="AH31" s="21">
        <f t="shared" ref="AH31:AH90" si="12">IF(AE31=$H$7,$H$7,IF((AE31*(1+$H$24))&gt;$H$16,$H$16,AE31*(1+$H$24)))</f>
        <v>0</v>
      </c>
      <c r="AI31" s="41"/>
      <c r="AJ31" s="42">
        <f>AH31*AI31</f>
        <v>0</v>
      </c>
      <c r="AK31" s="47">
        <f>AD31+AG31+AJ31</f>
        <v>0</v>
      </c>
      <c r="AL31" s="25" t="str">
        <f>IF(AM31=$H$6,"",AM31/B31)</f>
        <v/>
      </c>
      <c r="AM31" s="22">
        <f t="shared" ref="AM31:AM90" si="13">IF((((B31-1-$H$11)*$H$18)/4)&gt;$H$15,$H$15,IF((((B31-1-$H$11)*$H$18)/4)&lt;$H$6,$H$6,((B31-1-$H$11)*$H$18)/4))</f>
        <v>14</v>
      </c>
      <c r="AN31" s="33"/>
      <c r="AO31" s="17">
        <f>AM31*AN31</f>
        <v>0</v>
      </c>
      <c r="AP31" s="23">
        <f t="shared" ref="AP31:AP90" si="14">IF((ROUND(AM31*(1+$H$23),0))&gt;$H$16,$H$16,IF((ROUND(AM31*(1+$H$23),0))&lt;$H$7,$H$7,ROUND(AM31*(1+$H$23),0)))</f>
        <v>0</v>
      </c>
      <c r="AQ31" s="33"/>
      <c r="AR31" s="37">
        <f>AP31*AQ31</f>
        <v>0</v>
      </c>
      <c r="AS31" s="24">
        <f t="shared" ref="AS31:AS90" si="15">IF(AP31=$H$7,$H$7,IF((ROUND(AP31*(1+$H$24),0))&gt;$H$16,$H$16,ROUND(AP31*(1+$H$24),0)))</f>
        <v>0</v>
      </c>
      <c r="AT31" s="33"/>
      <c r="AU31" s="42">
        <f>AS31*AT31</f>
        <v>0</v>
      </c>
      <c r="AV31" s="47">
        <f>AO31+AR31+AU31</f>
        <v>0</v>
      </c>
    </row>
    <row r="32" spans="1:48" x14ac:dyDescent="0.3">
      <c r="A32">
        <v>31</v>
      </c>
      <c r="B32" s="64">
        <f>SUM(D31+1)</f>
        <v>1601</v>
      </c>
      <c r="C32" s="61" t="s">
        <v>11</v>
      </c>
      <c r="D32" s="15">
        <f>SUM(D31+$H$13)</f>
        <v>1700</v>
      </c>
      <c r="E32" s="6">
        <f>IF(F32=$H$6,"",F32/D32)</f>
        <v>9.4117647058823521E-3</v>
      </c>
      <c r="F32" s="7">
        <v>16</v>
      </c>
      <c r="G32" s="49"/>
      <c r="H32" s="35">
        <f t="shared" si="0"/>
        <v>0</v>
      </c>
      <c r="I32" s="31">
        <f t="shared" si="1"/>
        <v>0</v>
      </c>
      <c r="J32" s="38"/>
      <c r="K32" s="39">
        <f t="shared" si="2"/>
        <v>0</v>
      </c>
      <c r="L32" s="63">
        <f t="shared" si="3"/>
        <v>0</v>
      </c>
      <c r="M32" s="43"/>
      <c r="N32" s="44">
        <f t="shared" si="4"/>
        <v>0</v>
      </c>
      <c r="O32" s="46">
        <f t="shared" ref="O32:O90" si="16">SUM(H32+K32+N32)</f>
        <v>0</v>
      </c>
      <c r="P32" s="9" t="str">
        <f t="shared" si="5"/>
        <v/>
      </c>
      <c r="Q32" s="10">
        <f t="shared" si="6"/>
        <v>14</v>
      </c>
      <c r="R32" s="38"/>
      <c r="S32" s="17">
        <f t="shared" ref="S32:S90" si="17">Q32*R32</f>
        <v>0</v>
      </c>
      <c r="T32" s="13">
        <f t="shared" si="7"/>
        <v>0</v>
      </c>
      <c r="U32" s="38"/>
      <c r="V32" s="45">
        <f t="shared" ref="V32:V90" si="18">T32*U32</f>
        <v>0</v>
      </c>
      <c r="W32" s="14">
        <f t="shared" si="8"/>
        <v>0</v>
      </c>
      <c r="X32" s="38"/>
      <c r="Y32" s="45">
        <f t="shared" ref="Y32:Y90" si="19">W32*X32</f>
        <v>0</v>
      </c>
      <c r="Z32" s="32">
        <f t="shared" ref="Z32:Z90" si="20">S32+V32+Y32</f>
        <v>0</v>
      </c>
      <c r="AA32" s="16" t="str">
        <f t="shared" si="9"/>
        <v/>
      </c>
      <c r="AB32" s="18">
        <f t="shared" si="10"/>
        <v>14</v>
      </c>
      <c r="AC32" s="38"/>
      <c r="AD32" s="17">
        <f t="shared" ref="AD32:AD90" si="21">AB32*AC32</f>
        <v>0</v>
      </c>
      <c r="AE32" s="20">
        <f t="shared" si="11"/>
        <v>0</v>
      </c>
      <c r="AF32" s="38"/>
      <c r="AG32" s="37">
        <f t="shared" ref="AG32:AG90" si="22">AE32*AF32</f>
        <v>0</v>
      </c>
      <c r="AH32" s="21">
        <f t="shared" si="12"/>
        <v>0</v>
      </c>
      <c r="AI32" s="41"/>
      <c r="AJ32" s="42">
        <f t="shared" ref="AJ32:AJ90" si="23">AH32*AI32</f>
        <v>0</v>
      </c>
      <c r="AK32" s="47">
        <f t="shared" ref="AK32:AK90" si="24">AD32+AG32+AJ32</f>
        <v>0</v>
      </c>
      <c r="AL32" s="25" t="str">
        <f t="shared" ref="AL32:AL90" si="25">IF(AM32=$H$6,"",AM32/B32)</f>
        <v/>
      </c>
      <c r="AM32" s="22">
        <f t="shared" si="13"/>
        <v>14</v>
      </c>
      <c r="AN32" s="38"/>
      <c r="AO32" s="17">
        <f t="shared" ref="AO32:AO90" si="26">AM32*AN32</f>
        <v>0</v>
      </c>
      <c r="AP32" s="23">
        <f t="shared" si="14"/>
        <v>0</v>
      </c>
      <c r="AQ32" s="38"/>
      <c r="AR32" s="37">
        <f t="shared" ref="AR32:AR90" si="27">AP32*AQ32</f>
        <v>0</v>
      </c>
      <c r="AS32" s="24">
        <f t="shared" si="15"/>
        <v>0</v>
      </c>
      <c r="AT32" s="38"/>
      <c r="AU32" s="42">
        <f t="shared" ref="AU32:AU90" si="28">AS32*AT32</f>
        <v>0</v>
      </c>
      <c r="AV32" s="47">
        <f t="shared" ref="AV32:AV90" si="29">AO32+AR32+AU32</f>
        <v>0</v>
      </c>
    </row>
    <row r="33" spans="1:48" x14ac:dyDescent="0.3">
      <c r="A33">
        <v>32</v>
      </c>
      <c r="B33" s="64">
        <f t="shared" ref="B33:B96" si="30">SUM(D32+1)</f>
        <v>1701</v>
      </c>
      <c r="C33" s="61" t="s">
        <v>11</v>
      </c>
      <c r="D33" s="15">
        <f t="shared" ref="D33:D95" si="31">SUM(D32+$H$13)</f>
        <v>1800</v>
      </c>
      <c r="E33" s="6">
        <f t="shared" ref="E33:E95" si="32">IF(F33=$H$6,"",F33/D33)</f>
        <v>0.01</v>
      </c>
      <c r="F33" s="7">
        <v>18</v>
      </c>
      <c r="G33" s="49"/>
      <c r="H33" s="35">
        <f t="shared" si="0"/>
        <v>0</v>
      </c>
      <c r="I33" s="31">
        <f t="shared" si="1"/>
        <v>0</v>
      </c>
      <c r="J33" s="38"/>
      <c r="K33" s="39">
        <f t="shared" si="2"/>
        <v>0</v>
      </c>
      <c r="L33" s="63">
        <f t="shared" si="3"/>
        <v>0</v>
      </c>
      <c r="M33" s="43"/>
      <c r="N33" s="44">
        <f t="shared" si="4"/>
        <v>0</v>
      </c>
      <c r="O33" s="46">
        <f t="shared" si="16"/>
        <v>0</v>
      </c>
      <c r="P33" s="9" t="str">
        <f t="shared" si="5"/>
        <v/>
      </c>
      <c r="Q33" s="13">
        <f t="shared" si="6"/>
        <v>14</v>
      </c>
      <c r="R33" s="38"/>
      <c r="S33" s="17">
        <f t="shared" si="17"/>
        <v>0</v>
      </c>
      <c r="T33" s="13">
        <f t="shared" si="7"/>
        <v>0</v>
      </c>
      <c r="U33" s="38"/>
      <c r="V33" s="62">
        <f t="shared" si="18"/>
        <v>0</v>
      </c>
      <c r="W33" s="14">
        <f t="shared" si="8"/>
        <v>0</v>
      </c>
      <c r="X33" s="38"/>
      <c r="Y33" s="42">
        <f t="shared" si="19"/>
        <v>0</v>
      </c>
      <c r="Z33" s="32">
        <f t="shared" si="20"/>
        <v>0</v>
      </c>
      <c r="AA33" s="16" t="str">
        <f t="shared" si="9"/>
        <v/>
      </c>
      <c r="AB33" s="18">
        <f t="shared" si="10"/>
        <v>14</v>
      </c>
      <c r="AC33" s="38"/>
      <c r="AD33" s="17">
        <f t="shared" si="21"/>
        <v>0</v>
      </c>
      <c r="AE33" s="20">
        <f t="shared" si="11"/>
        <v>0</v>
      </c>
      <c r="AF33" s="38"/>
      <c r="AG33" s="37">
        <f t="shared" si="22"/>
        <v>0</v>
      </c>
      <c r="AH33" s="21">
        <f t="shared" si="12"/>
        <v>0</v>
      </c>
      <c r="AI33" s="41"/>
      <c r="AJ33" s="42">
        <f t="shared" si="23"/>
        <v>0</v>
      </c>
      <c r="AK33" s="47">
        <f t="shared" si="24"/>
        <v>0</v>
      </c>
      <c r="AL33" s="25" t="str">
        <f t="shared" si="25"/>
        <v/>
      </c>
      <c r="AM33" s="22">
        <f t="shared" si="13"/>
        <v>14</v>
      </c>
      <c r="AN33" s="38"/>
      <c r="AO33" s="17">
        <f t="shared" si="26"/>
        <v>0</v>
      </c>
      <c r="AP33" s="23">
        <f t="shared" si="14"/>
        <v>0</v>
      </c>
      <c r="AQ33" s="38"/>
      <c r="AR33" s="37">
        <f t="shared" si="27"/>
        <v>0</v>
      </c>
      <c r="AS33" s="24">
        <f t="shared" si="15"/>
        <v>0</v>
      </c>
      <c r="AT33" s="38"/>
      <c r="AU33" s="42">
        <f t="shared" si="28"/>
        <v>0</v>
      </c>
      <c r="AV33" s="47">
        <f t="shared" si="29"/>
        <v>0</v>
      </c>
    </row>
    <row r="34" spans="1:48" x14ac:dyDescent="0.3">
      <c r="A34">
        <v>33</v>
      </c>
      <c r="B34" s="183">
        <f t="shared" si="30"/>
        <v>1801</v>
      </c>
      <c r="C34" s="184" t="s">
        <v>11</v>
      </c>
      <c r="D34" s="185">
        <f t="shared" si="31"/>
        <v>1900</v>
      </c>
      <c r="E34" s="6">
        <f t="shared" si="32"/>
        <v>0</v>
      </c>
      <c r="F34" s="7">
        <f t="shared" ref="F34:F96" si="33">IF(((B34-1-$H$8)*$H$18)&gt;$H$15,$H$15,IF(((B34-1-$H$8)*$H$18)&lt;$H$6,$H$6,(B34-1-$H$8)*$H$18))</f>
        <v>0</v>
      </c>
      <c r="G34" s="49"/>
      <c r="H34" s="35">
        <f>SUM(F34*G34)</f>
        <v>0</v>
      </c>
      <c r="I34" s="31">
        <f t="shared" si="1"/>
        <v>20</v>
      </c>
      <c r="J34" s="38"/>
      <c r="K34" s="39">
        <f>SUM(I34*J34)</f>
        <v>0</v>
      </c>
      <c r="L34" s="63">
        <f t="shared" si="3"/>
        <v>20</v>
      </c>
      <c r="M34" s="43"/>
      <c r="N34" s="44">
        <f t="shared" si="4"/>
        <v>0</v>
      </c>
      <c r="O34" s="46">
        <f t="shared" si="16"/>
        <v>0</v>
      </c>
      <c r="P34" s="9" t="str">
        <f t="shared" ref="P34:P65" si="34">IF(Q34=$H$6,"",Q34/B34)</f>
        <v/>
      </c>
      <c r="Q34" s="10">
        <f t="shared" si="6"/>
        <v>14</v>
      </c>
      <c r="R34" s="182"/>
      <c r="S34" s="13">
        <f t="shared" si="17"/>
        <v>0</v>
      </c>
      <c r="T34" s="13">
        <f t="shared" si="7"/>
        <v>0</v>
      </c>
      <c r="U34" s="182"/>
      <c r="V34" s="14">
        <f t="shared" si="18"/>
        <v>0</v>
      </c>
      <c r="W34" s="14">
        <f t="shared" si="8"/>
        <v>0</v>
      </c>
      <c r="X34" s="182"/>
      <c r="Y34" s="14">
        <f t="shared" si="19"/>
        <v>0</v>
      </c>
      <c r="Z34" s="32">
        <f t="shared" si="20"/>
        <v>0</v>
      </c>
      <c r="AA34" s="16" t="str">
        <f t="shared" si="9"/>
        <v/>
      </c>
      <c r="AB34" s="18">
        <f t="shared" si="10"/>
        <v>14</v>
      </c>
      <c r="AC34" s="38"/>
      <c r="AD34" s="17">
        <f t="shared" si="21"/>
        <v>0</v>
      </c>
      <c r="AE34" s="20">
        <f t="shared" si="11"/>
        <v>0</v>
      </c>
      <c r="AF34" s="38"/>
      <c r="AG34" s="37">
        <f t="shared" si="22"/>
        <v>0</v>
      </c>
      <c r="AH34" s="21">
        <f t="shared" si="12"/>
        <v>0</v>
      </c>
      <c r="AI34" s="41"/>
      <c r="AJ34" s="42">
        <f t="shared" si="23"/>
        <v>0</v>
      </c>
      <c r="AK34" s="47">
        <f t="shared" si="24"/>
        <v>0</v>
      </c>
      <c r="AL34" s="25" t="str">
        <f t="shared" si="25"/>
        <v/>
      </c>
      <c r="AM34" s="22">
        <f t="shared" si="13"/>
        <v>14</v>
      </c>
      <c r="AN34" s="38"/>
      <c r="AO34" s="17">
        <f t="shared" si="26"/>
        <v>0</v>
      </c>
      <c r="AP34" s="23">
        <f t="shared" si="14"/>
        <v>0</v>
      </c>
      <c r="AQ34" s="38"/>
      <c r="AR34" s="37">
        <f t="shared" si="27"/>
        <v>0</v>
      </c>
      <c r="AS34" s="24">
        <f t="shared" si="15"/>
        <v>0</v>
      </c>
      <c r="AT34" s="38"/>
      <c r="AU34" s="42">
        <f t="shared" si="28"/>
        <v>0</v>
      </c>
      <c r="AV34" s="47">
        <f t="shared" si="29"/>
        <v>0</v>
      </c>
    </row>
    <row r="35" spans="1:48" x14ac:dyDescent="0.3">
      <c r="A35">
        <v>34</v>
      </c>
      <c r="B35" s="183">
        <f t="shared" si="30"/>
        <v>1901</v>
      </c>
      <c r="C35" s="184" t="s">
        <v>11</v>
      </c>
      <c r="D35" s="185">
        <f t="shared" si="31"/>
        <v>2000</v>
      </c>
      <c r="E35" s="6">
        <f t="shared" si="32"/>
        <v>0</v>
      </c>
      <c r="F35" s="7">
        <f t="shared" si="33"/>
        <v>0</v>
      </c>
      <c r="G35" s="49"/>
      <c r="H35" s="35">
        <f t="shared" si="0"/>
        <v>0</v>
      </c>
      <c r="I35" s="31">
        <f t="shared" si="1"/>
        <v>20</v>
      </c>
      <c r="J35" s="38"/>
      <c r="K35" s="39">
        <f t="shared" si="2"/>
        <v>0</v>
      </c>
      <c r="L35" s="63">
        <f t="shared" si="3"/>
        <v>20</v>
      </c>
      <c r="M35" s="43"/>
      <c r="N35" s="44">
        <f t="shared" si="4"/>
        <v>0</v>
      </c>
      <c r="O35" s="46">
        <f t="shared" si="16"/>
        <v>0</v>
      </c>
      <c r="P35" s="9" t="str">
        <f t="shared" si="34"/>
        <v/>
      </c>
      <c r="Q35" s="10">
        <f t="shared" si="6"/>
        <v>14</v>
      </c>
      <c r="R35" s="38"/>
      <c r="S35" s="17">
        <f t="shared" si="17"/>
        <v>0</v>
      </c>
      <c r="T35" s="13">
        <f t="shared" si="7"/>
        <v>0</v>
      </c>
      <c r="U35" s="38"/>
      <c r="V35" s="45">
        <f t="shared" si="18"/>
        <v>0</v>
      </c>
      <c r="W35" s="14">
        <f t="shared" si="8"/>
        <v>0</v>
      </c>
      <c r="X35" s="38"/>
      <c r="Y35" s="45">
        <f t="shared" si="19"/>
        <v>0</v>
      </c>
      <c r="Z35" s="32">
        <f t="shared" si="20"/>
        <v>0</v>
      </c>
      <c r="AA35" s="9" t="str">
        <f t="shared" si="9"/>
        <v/>
      </c>
      <c r="AB35" s="13">
        <f t="shared" si="10"/>
        <v>14</v>
      </c>
      <c r="AC35" s="182"/>
      <c r="AD35" s="13">
        <f t="shared" si="21"/>
        <v>0</v>
      </c>
      <c r="AE35" s="186">
        <f t="shared" si="11"/>
        <v>0</v>
      </c>
      <c r="AF35" s="182"/>
      <c r="AG35" s="187">
        <f t="shared" si="22"/>
        <v>0</v>
      </c>
      <c r="AH35" s="187">
        <f t="shared" si="12"/>
        <v>0</v>
      </c>
      <c r="AI35" s="188"/>
      <c r="AJ35" s="189">
        <f t="shared" si="23"/>
        <v>0</v>
      </c>
      <c r="AK35" s="47">
        <f t="shared" si="24"/>
        <v>0</v>
      </c>
      <c r="AL35" s="25" t="str">
        <f t="shared" si="25"/>
        <v/>
      </c>
      <c r="AM35" s="22">
        <f t="shared" si="13"/>
        <v>14</v>
      </c>
      <c r="AN35" s="38"/>
      <c r="AO35" s="17">
        <f t="shared" si="26"/>
        <v>0</v>
      </c>
      <c r="AP35" s="23">
        <f t="shared" si="14"/>
        <v>0</v>
      </c>
      <c r="AQ35" s="38"/>
      <c r="AR35" s="37">
        <f t="shared" si="27"/>
        <v>0</v>
      </c>
      <c r="AS35" s="24">
        <f t="shared" si="15"/>
        <v>0</v>
      </c>
      <c r="AT35" s="38"/>
      <c r="AU35" s="42">
        <f t="shared" si="28"/>
        <v>0</v>
      </c>
      <c r="AV35" s="47">
        <f t="shared" si="29"/>
        <v>0</v>
      </c>
    </row>
    <row r="36" spans="1:48" x14ac:dyDescent="0.3">
      <c r="A36">
        <v>35</v>
      </c>
      <c r="B36" s="206">
        <f t="shared" si="30"/>
        <v>2001</v>
      </c>
      <c r="C36" s="207" t="s">
        <v>11</v>
      </c>
      <c r="D36" s="15">
        <f t="shared" si="31"/>
        <v>2100</v>
      </c>
      <c r="E36" s="6">
        <f t="shared" si="32"/>
        <v>0</v>
      </c>
      <c r="F36" s="7">
        <f t="shared" si="33"/>
        <v>0</v>
      </c>
      <c r="G36" s="49"/>
      <c r="H36" s="35">
        <f t="shared" si="0"/>
        <v>0</v>
      </c>
      <c r="I36" s="31">
        <f t="shared" si="1"/>
        <v>20</v>
      </c>
      <c r="J36" s="38"/>
      <c r="K36" s="39">
        <f t="shared" si="2"/>
        <v>0</v>
      </c>
      <c r="L36" s="63">
        <f t="shared" si="3"/>
        <v>20</v>
      </c>
      <c r="M36" s="43"/>
      <c r="N36" s="44">
        <f t="shared" si="4"/>
        <v>0</v>
      </c>
      <c r="O36" s="46">
        <f t="shared" si="16"/>
        <v>0</v>
      </c>
      <c r="P36" s="9" t="str">
        <f t="shared" si="34"/>
        <v/>
      </c>
      <c r="Q36" s="10">
        <f t="shared" si="6"/>
        <v>14</v>
      </c>
      <c r="R36" s="38"/>
      <c r="S36" s="17">
        <f t="shared" si="17"/>
        <v>0</v>
      </c>
      <c r="T36" s="13">
        <f t="shared" si="7"/>
        <v>0</v>
      </c>
      <c r="U36" s="38"/>
      <c r="V36" s="45">
        <f t="shared" si="18"/>
        <v>0</v>
      </c>
      <c r="W36" s="14">
        <f t="shared" si="8"/>
        <v>0</v>
      </c>
      <c r="X36" s="38"/>
      <c r="Y36" s="45">
        <f t="shared" si="19"/>
        <v>0</v>
      </c>
      <c r="Z36" s="32">
        <f t="shared" si="20"/>
        <v>0</v>
      </c>
      <c r="AA36" s="197" t="str">
        <f t="shared" si="9"/>
        <v/>
      </c>
      <c r="AB36" s="198">
        <f t="shared" si="10"/>
        <v>14</v>
      </c>
      <c r="AC36" s="38"/>
      <c r="AD36" s="17">
        <f t="shared" si="21"/>
        <v>0</v>
      </c>
      <c r="AE36" s="199">
        <f t="shared" si="11"/>
        <v>0</v>
      </c>
      <c r="AF36" s="38"/>
      <c r="AG36" s="37">
        <f t="shared" si="22"/>
        <v>0</v>
      </c>
      <c r="AH36" s="200">
        <f t="shared" si="12"/>
        <v>0</v>
      </c>
      <c r="AI36" s="41"/>
      <c r="AJ36" s="42">
        <f t="shared" si="23"/>
        <v>0</v>
      </c>
      <c r="AK36" s="47">
        <f t="shared" si="24"/>
        <v>0</v>
      </c>
      <c r="AL36" s="25" t="str">
        <f t="shared" si="25"/>
        <v/>
      </c>
      <c r="AM36" s="22">
        <f t="shared" si="13"/>
        <v>14</v>
      </c>
      <c r="AN36" s="38"/>
      <c r="AO36" s="17">
        <f t="shared" si="26"/>
        <v>0</v>
      </c>
      <c r="AP36" s="23">
        <f t="shared" si="14"/>
        <v>0</v>
      </c>
      <c r="AQ36" s="38"/>
      <c r="AR36" s="37">
        <f t="shared" si="27"/>
        <v>0</v>
      </c>
      <c r="AS36" s="24">
        <f t="shared" si="15"/>
        <v>0</v>
      </c>
      <c r="AT36" s="38"/>
      <c r="AU36" s="42">
        <f t="shared" si="28"/>
        <v>0</v>
      </c>
      <c r="AV36" s="47">
        <f t="shared" si="29"/>
        <v>0</v>
      </c>
    </row>
    <row r="37" spans="1:48" x14ac:dyDescent="0.3">
      <c r="A37">
        <v>36</v>
      </c>
      <c r="B37" s="183">
        <f t="shared" si="30"/>
        <v>2101</v>
      </c>
      <c r="C37" s="184" t="s">
        <v>11</v>
      </c>
      <c r="D37" s="185">
        <f t="shared" si="31"/>
        <v>2200</v>
      </c>
      <c r="E37" s="6">
        <f t="shared" si="32"/>
        <v>0</v>
      </c>
      <c r="F37" s="7">
        <f t="shared" si="33"/>
        <v>0</v>
      </c>
      <c r="G37" s="49"/>
      <c r="H37" s="35">
        <f t="shared" si="0"/>
        <v>0</v>
      </c>
      <c r="I37" s="31">
        <f t="shared" si="1"/>
        <v>20</v>
      </c>
      <c r="J37" s="38"/>
      <c r="K37" s="39">
        <f t="shared" si="2"/>
        <v>0</v>
      </c>
      <c r="L37" s="63">
        <f t="shared" si="3"/>
        <v>20</v>
      </c>
      <c r="M37" s="43"/>
      <c r="N37" s="44">
        <f t="shared" si="4"/>
        <v>0</v>
      </c>
      <c r="O37" s="46">
        <f t="shared" si="16"/>
        <v>0</v>
      </c>
      <c r="P37" s="9" t="str">
        <f t="shared" si="34"/>
        <v/>
      </c>
      <c r="Q37" s="10">
        <f t="shared" ref="Q37:Q90" si="35">IF((((B37-1-$H$9)*$H$18)/2)&gt;$H$15,$H$15,IF((((B37-1-$H$9)*$H$18)/2)&lt;$H$6,$H$6,((B37-1-$H$9)*$H$18)/2))</f>
        <v>14</v>
      </c>
      <c r="R37" s="38"/>
      <c r="S37" s="17">
        <f t="shared" si="17"/>
        <v>0</v>
      </c>
      <c r="T37" s="13">
        <f t="shared" si="7"/>
        <v>0</v>
      </c>
      <c r="U37" s="38"/>
      <c r="V37" s="45">
        <f t="shared" si="18"/>
        <v>0</v>
      </c>
      <c r="W37" s="14">
        <f t="shared" si="8"/>
        <v>0</v>
      </c>
      <c r="X37" s="38"/>
      <c r="Y37" s="45">
        <f t="shared" si="19"/>
        <v>0</v>
      </c>
      <c r="Z37" s="32">
        <f t="shared" si="20"/>
        <v>0</v>
      </c>
      <c r="AA37" s="16" t="str">
        <f t="shared" si="9"/>
        <v/>
      </c>
      <c r="AB37" s="18">
        <f t="shared" si="10"/>
        <v>14</v>
      </c>
      <c r="AC37" s="38"/>
      <c r="AD37" s="17">
        <f t="shared" si="21"/>
        <v>0</v>
      </c>
      <c r="AE37" s="20">
        <f t="shared" si="11"/>
        <v>0</v>
      </c>
      <c r="AF37" s="38"/>
      <c r="AG37" s="37">
        <f t="shared" si="22"/>
        <v>0</v>
      </c>
      <c r="AH37" s="21">
        <f t="shared" si="12"/>
        <v>0</v>
      </c>
      <c r="AI37" s="41"/>
      <c r="AJ37" s="42">
        <f t="shared" si="23"/>
        <v>0</v>
      </c>
      <c r="AK37" s="47">
        <f t="shared" si="24"/>
        <v>0</v>
      </c>
      <c r="AL37" s="9" t="str">
        <f t="shared" si="25"/>
        <v/>
      </c>
      <c r="AM37" s="13">
        <f t="shared" si="13"/>
        <v>14</v>
      </c>
      <c r="AN37" s="182"/>
      <c r="AO37" s="13">
        <f t="shared" si="26"/>
        <v>0</v>
      </c>
      <c r="AP37" s="186">
        <f t="shared" si="14"/>
        <v>0</v>
      </c>
      <c r="AQ37" s="182"/>
      <c r="AR37" s="187">
        <f t="shared" si="27"/>
        <v>0</v>
      </c>
      <c r="AS37" s="187">
        <f t="shared" si="15"/>
        <v>0</v>
      </c>
      <c r="AT37" s="182"/>
      <c r="AU37" s="189">
        <f t="shared" si="28"/>
        <v>0</v>
      </c>
      <c r="AV37" s="190">
        <f t="shared" si="29"/>
        <v>0</v>
      </c>
    </row>
    <row r="38" spans="1:48" x14ac:dyDescent="0.3">
      <c r="A38">
        <v>37</v>
      </c>
      <c r="B38" s="64">
        <f t="shared" si="30"/>
        <v>2201</v>
      </c>
      <c r="C38" s="61" t="s">
        <v>11</v>
      </c>
      <c r="D38" s="15">
        <f t="shared" si="31"/>
        <v>2300</v>
      </c>
      <c r="E38" s="6">
        <f t="shared" si="32"/>
        <v>0</v>
      </c>
      <c r="F38" s="7">
        <f t="shared" si="33"/>
        <v>0</v>
      </c>
      <c r="G38" s="49"/>
      <c r="H38" s="35">
        <f t="shared" si="0"/>
        <v>0</v>
      </c>
      <c r="I38" s="31">
        <f t="shared" si="1"/>
        <v>20</v>
      </c>
      <c r="J38" s="38"/>
      <c r="K38" s="39">
        <f t="shared" si="2"/>
        <v>0</v>
      </c>
      <c r="L38" s="63">
        <f t="shared" si="3"/>
        <v>20</v>
      </c>
      <c r="M38" s="43"/>
      <c r="N38" s="44">
        <f t="shared" si="4"/>
        <v>0</v>
      </c>
      <c r="O38" s="46">
        <f t="shared" si="16"/>
        <v>0</v>
      </c>
      <c r="P38" s="9">
        <f t="shared" si="34"/>
        <v>0</v>
      </c>
      <c r="Q38" s="10">
        <f t="shared" si="35"/>
        <v>0</v>
      </c>
      <c r="R38" s="38"/>
      <c r="S38" s="17">
        <f t="shared" si="17"/>
        <v>0</v>
      </c>
      <c r="T38" s="13">
        <f t="shared" si="7"/>
        <v>20</v>
      </c>
      <c r="U38" s="38"/>
      <c r="V38" s="45">
        <f t="shared" si="18"/>
        <v>0</v>
      </c>
      <c r="W38" s="14">
        <f t="shared" si="8"/>
        <v>20</v>
      </c>
      <c r="X38" s="38"/>
      <c r="Y38" s="45">
        <f t="shared" si="19"/>
        <v>0</v>
      </c>
      <c r="Z38" s="32">
        <f t="shared" si="20"/>
        <v>0</v>
      </c>
      <c r="AA38" s="16" t="str">
        <f t="shared" si="9"/>
        <v/>
      </c>
      <c r="AB38" s="18">
        <f t="shared" si="10"/>
        <v>14</v>
      </c>
      <c r="AC38" s="38"/>
      <c r="AD38" s="17">
        <f t="shared" si="21"/>
        <v>0</v>
      </c>
      <c r="AE38" s="20">
        <f t="shared" si="11"/>
        <v>0</v>
      </c>
      <c r="AF38" s="38"/>
      <c r="AG38" s="37">
        <f t="shared" si="22"/>
        <v>0</v>
      </c>
      <c r="AH38" s="21">
        <f t="shared" si="12"/>
        <v>0</v>
      </c>
      <c r="AI38" s="41"/>
      <c r="AJ38" s="42">
        <f t="shared" si="23"/>
        <v>0</v>
      </c>
      <c r="AK38" s="47">
        <f t="shared" si="24"/>
        <v>0</v>
      </c>
      <c r="AL38" s="25" t="str">
        <f t="shared" si="25"/>
        <v/>
      </c>
      <c r="AM38" s="22">
        <f t="shared" si="13"/>
        <v>14</v>
      </c>
      <c r="AN38" s="38"/>
      <c r="AO38" s="17">
        <f t="shared" si="26"/>
        <v>0</v>
      </c>
      <c r="AP38" s="23">
        <f t="shared" si="14"/>
        <v>0</v>
      </c>
      <c r="AQ38" s="38"/>
      <c r="AR38" s="37">
        <f t="shared" si="27"/>
        <v>0</v>
      </c>
      <c r="AS38" s="24">
        <f t="shared" si="15"/>
        <v>0</v>
      </c>
      <c r="AT38" s="38"/>
      <c r="AU38" s="42">
        <f t="shared" si="28"/>
        <v>0</v>
      </c>
      <c r="AV38" s="47">
        <f t="shared" si="29"/>
        <v>0</v>
      </c>
    </row>
    <row r="39" spans="1:48" x14ac:dyDescent="0.3">
      <c r="A39">
        <v>38</v>
      </c>
      <c r="B39" s="64">
        <f t="shared" si="30"/>
        <v>2301</v>
      </c>
      <c r="C39" s="61" t="s">
        <v>11</v>
      </c>
      <c r="D39" s="15">
        <f t="shared" si="31"/>
        <v>2400</v>
      </c>
      <c r="E39" s="6">
        <f t="shared" si="32"/>
        <v>0</v>
      </c>
      <c r="F39" s="7">
        <f t="shared" si="33"/>
        <v>0</v>
      </c>
      <c r="G39" s="49"/>
      <c r="H39" s="35">
        <f t="shared" si="0"/>
        <v>0</v>
      </c>
      <c r="I39" s="31">
        <f t="shared" si="1"/>
        <v>20</v>
      </c>
      <c r="J39" s="38"/>
      <c r="K39" s="39">
        <f t="shared" si="2"/>
        <v>0</v>
      </c>
      <c r="L39" s="63">
        <f t="shared" si="3"/>
        <v>20</v>
      </c>
      <c r="M39" s="43"/>
      <c r="N39" s="44">
        <f t="shared" si="4"/>
        <v>0</v>
      </c>
      <c r="O39" s="46">
        <f t="shared" si="16"/>
        <v>0</v>
      </c>
      <c r="P39" s="9">
        <f t="shared" si="34"/>
        <v>0</v>
      </c>
      <c r="Q39" s="10">
        <f t="shared" si="35"/>
        <v>0</v>
      </c>
      <c r="R39" s="38"/>
      <c r="S39" s="17">
        <f t="shared" si="17"/>
        <v>0</v>
      </c>
      <c r="T39" s="13">
        <f t="shared" si="7"/>
        <v>20</v>
      </c>
      <c r="U39" s="38"/>
      <c r="V39" s="45">
        <f t="shared" si="18"/>
        <v>0</v>
      </c>
      <c r="W39" s="14">
        <f t="shared" si="8"/>
        <v>20</v>
      </c>
      <c r="X39" s="38"/>
      <c r="Y39" s="45">
        <f t="shared" si="19"/>
        <v>0</v>
      </c>
      <c r="Z39" s="32">
        <f t="shared" si="20"/>
        <v>0</v>
      </c>
      <c r="AA39" s="16" t="str">
        <f t="shared" si="9"/>
        <v/>
      </c>
      <c r="AB39" s="18">
        <f t="shared" si="10"/>
        <v>14</v>
      </c>
      <c r="AC39" s="38"/>
      <c r="AD39" s="17">
        <f t="shared" si="21"/>
        <v>0</v>
      </c>
      <c r="AE39" s="20">
        <f t="shared" si="11"/>
        <v>0</v>
      </c>
      <c r="AF39" s="38"/>
      <c r="AG39" s="37">
        <f t="shared" si="22"/>
        <v>0</v>
      </c>
      <c r="AH39" s="21">
        <f t="shared" si="12"/>
        <v>0</v>
      </c>
      <c r="AI39" s="41"/>
      <c r="AJ39" s="42">
        <f t="shared" si="23"/>
        <v>0</v>
      </c>
      <c r="AK39" s="47">
        <f t="shared" si="24"/>
        <v>0</v>
      </c>
      <c r="AL39" s="25" t="str">
        <f t="shared" si="25"/>
        <v/>
      </c>
      <c r="AM39" s="22">
        <f t="shared" si="13"/>
        <v>14</v>
      </c>
      <c r="AN39" s="38"/>
      <c r="AO39" s="17">
        <f t="shared" si="26"/>
        <v>0</v>
      </c>
      <c r="AP39" s="23">
        <f t="shared" si="14"/>
        <v>0</v>
      </c>
      <c r="AQ39" s="38"/>
      <c r="AR39" s="37">
        <f t="shared" si="27"/>
        <v>0</v>
      </c>
      <c r="AS39" s="24">
        <f t="shared" si="15"/>
        <v>0</v>
      </c>
      <c r="AT39" s="38"/>
      <c r="AU39" s="42">
        <f t="shared" si="28"/>
        <v>0</v>
      </c>
      <c r="AV39" s="47">
        <f t="shared" si="29"/>
        <v>0</v>
      </c>
    </row>
    <row r="40" spans="1:48" x14ac:dyDescent="0.3">
      <c r="A40">
        <v>39</v>
      </c>
      <c r="B40" s="64">
        <f t="shared" si="30"/>
        <v>2401</v>
      </c>
      <c r="C40" s="61" t="s">
        <v>11</v>
      </c>
      <c r="D40" s="15">
        <f t="shared" si="31"/>
        <v>2500</v>
      </c>
      <c r="E40" s="6">
        <f t="shared" si="32"/>
        <v>0</v>
      </c>
      <c r="F40" s="7">
        <f t="shared" si="33"/>
        <v>0</v>
      </c>
      <c r="G40" s="49"/>
      <c r="H40" s="35">
        <f t="shared" si="0"/>
        <v>0</v>
      </c>
      <c r="I40" s="31">
        <f t="shared" si="1"/>
        <v>20</v>
      </c>
      <c r="J40" s="38"/>
      <c r="K40" s="39">
        <f t="shared" si="2"/>
        <v>0</v>
      </c>
      <c r="L40" s="63">
        <f t="shared" si="3"/>
        <v>20</v>
      </c>
      <c r="M40" s="43"/>
      <c r="N40" s="44">
        <f t="shared" si="4"/>
        <v>0</v>
      </c>
      <c r="O40" s="46">
        <f t="shared" si="16"/>
        <v>0</v>
      </c>
      <c r="P40" s="9">
        <f t="shared" si="34"/>
        <v>0</v>
      </c>
      <c r="Q40" s="10">
        <f t="shared" si="35"/>
        <v>0</v>
      </c>
      <c r="R40" s="38"/>
      <c r="S40" s="17">
        <f t="shared" si="17"/>
        <v>0</v>
      </c>
      <c r="T40" s="13">
        <f t="shared" si="7"/>
        <v>20</v>
      </c>
      <c r="U40" s="38"/>
      <c r="V40" s="45">
        <f t="shared" si="18"/>
        <v>0</v>
      </c>
      <c r="W40" s="14">
        <f t="shared" si="8"/>
        <v>20</v>
      </c>
      <c r="X40" s="38"/>
      <c r="Y40" s="45">
        <f t="shared" si="19"/>
        <v>0</v>
      </c>
      <c r="Z40" s="32">
        <f t="shared" si="20"/>
        <v>0</v>
      </c>
      <c r="AA40" s="16" t="str">
        <f t="shared" si="9"/>
        <v/>
      </c>
      <c r="AB40" s="18">
        <f t="shared" si="10"/>
        <v>14</v>
      </c>
      <c r="AC40" s="38"/>
      <c r="AD40" s="17">
        <f t="shared" si="21"/>
        <v>0</v>
      </c>
      <c r="AE40" s="20">
        <f t="shared" si="11"/>
        <v>0</v>
      </c>
      <c r="AF40" s="38"/>
      <c r="AG40" s="37">
        <f t="shared" si="22"/>
        <v>0</v>
      </c>
      <c r="AH40" s="21">
        <f t="shared" si="12"/>
        <v>0</v>
      </c>
      <c r="AI40" s="41"/>
      <c r="AJ40" s="42">
        <f t="shared" si="23"/>
        <v>0</v>
      </c>
      <c r="AK40" s="47">
        <f t="shared" si="24"/>
        <v>0</v>
      </c>
      <c r="AL40" s="25" t="str">
        <f t="shared" si="25"/>
        <v/>
      </c>
      <c r="AM40" s="22">
        <f t="shared" si="13"/>
        <v>14</v>
      </c>
      <c r="AN40" s="38"/>
      <c r="AO40" s="17">
        <f t="shared" si="26"/>
        <v>0</v>
      </c>
      <c r="AP40" s="23">
        <f t="shared" si="14"/>
        <v>0</v>
      </c>
      <c r="AQ40" s="38"/>
      <c r="AR40" s="37">
        <f t="shared" si="27"/>
        <v>0</v>
      </c>
      <c r="AS40" s="24">
        <f t="shared" si="15"/>
        <v>0</v>
      </c>
      <c r="AT40" s="38"/>
      <c r="AU40" s="42">
        <f t="shared" si="28"/>
        <v>0</v>
      </c>
      <c r="AV40" s="47">
        <f t="shared" si="29"/>
        <v>0</v>
      </c>
    </row>
    <row r="41" spans="1:48" x14ac:dyDescent="0.3">
      <c r="A41">
        <v>40</v>
      </c>
      <c r="B41" s="64">
        <f t="shared" si="30"/>
        <v>2501</v>
      </c>
      <c r="C41" s="61" t="s">
        <v>11</v>
      </c>
      <c r="D41" s="15">
        <f t="shared" si="31"/>
        <v>2600</v>
      </c>
      <c r="E41" s="6">
        <f t="shared" si="32"/>
        <v>0</v>
      </c>
      <c r="F41" s="7">
        <f t="shared" si="33"/>
        <v>0</v>
      </c>
      <c r="G41" s="34"/>
      <c r="H41" s="35">
        <f t="shared" si="0"/>
        <v>0</v>
      </c>
      <c r="I41" s="31">
        <f t="shared" si="1"/>
        <v>20</v>
      </c>
      <c r="J41" s="38"/>
      <c r="K41" s="39">
        <f t="shared" si="2"/>
        <v>0</v>
      </c>
      <c r="L41" s="63">
        <f t="shared" si="3"/>
        <v>20</v>
      </c>
      <c r="M41" s="43"/>
      <c r="N41" s="44">
        <f t="shared" si="4"/>
        <v>0</v>
      </c>
      <c r="O41" s="46">
        <f t="shared" si="16"/>
        <v>0</v>
      </c>
      <c r="P41" s="9">
        <f t="shared" si="34"/>
        <v>0</v>
      </c>
      <c r="Q41" s="10">
        <f t="shared" si="35"/>
        <v>0</v>
      </c>
      <c r="R41" s="38"/>
      <c r="S41" s="17">
        <f t="shared" si="17"/>
        <v>0</v>
      </c>
      <c r="T41" s="13">
        <f t="shared" si="7"/>
        <v>20</v>
      </c>
      <c r="U41" s="38"/>
      <c r="V41" s="45">
        <f t="shared" si="18"/>
        <v>0</v>
      </c>
      <c r="W41" s="14">
        <f t="shared" si="8"/>
        <v>20</v>
      </c>
      <c r="X41" s="38"/>
      <c r="Y41" s="45">
        <f t="shared" si="19"/>
        <v>0</v>
      </c>
      <c r="Z41" s="32">
        <f t="shared" si="20"/>
        <v>0</v>
      </c>
      <c r="AA41" s="16">
        <f t="shared" si="9"/>
        <v>0</v>
      </c>
      <c r="AB41" s="18">
        <f t="shared" si="10"/>
        <v>0</v>
      </c>
      <c r="AC41" s="38"/>
      <c r="AD41" s="17">
        <f t="shared" si="21"/>
        <v>0</v>
      </c>
      <c r="AE41" s="20">
        <f t="shared" si="11"/>
        <v>20</v>
      </c>
      <c r="AF41" s="38"/>
      <c r="AG41" s="37">
        <f t="shared" si="22"/>
        <v>0</v>
      </c>
      <c r="AH41" s="21">
        <f t="shared" si="12"/>
        <v>20</v>
      </c>
      <c r="AI41" s="41"/>
      <c r="AJ41" s="42">
        <f t="shared" si="23"/>
        <v>0</v>
      </c>
      <c r="AK41" s="47">
        <f t="shared" si="24"/>
        <v>0</v>
      </c>
      <c r="AL41" s="25" t="str">
        <f t="shared" si="25"/>
        <v/>
      </c>
      <c r="AM41" s="22">
        <f t="shared" si="13"/>
        <v>14</v>
      </c>
      <c r="AN41" s="38"/>
      <c r="AO41" s="17">
        <f t="shared" si="26"/>
        <v>0</v>
      </c>
      <c r="AP41" s="23">
        <f t="shared" si="14"/>
        <v>0</v>
      </c>
      <c r="AQ41" s="38"/>
      <c r="AR41" s="37">
        <f t="shared" si="27"/>
        <v>0</v>
      </c>
      <c r="AS41" s="24">
        <f t="shared" si="15"/>
        <v>0</v>
      </c>
      <c r="AT41" s="38"/>
      <c r="AU41" s="42">
        <f t="shared" si="28"/>
        <v>0</v>
      </c>
      <c r="AV41" s="47">
        <f t="shared" si="29"/>
        <v>0</v>
      </c>
    </row>
    <row r="42" spans="1:48" x14ac:dyDescent="0.3">
      <c r="A42">
        <v>41</v>
      </c>
      <c r="B42" s="64">
        <f t="shared" si="30"/>
        <v>2601</v>
      </c>
      <c r="C42" s="61" t="s">
        <v>11</v>
      </c>
      <c r="D42" s="15">
        <f t="shared" si="31"/>
        <v>2700</v>
      </c>
      <c r="E42" s="6">
        <f t="shared" si="32"/>
        <v>0</v>
      </c>
      <c r="F42" s="7">
        <f t="shared" si="33"/>
        <v>0</v>
      </c>
      <c r="G42" s="34"/>
      <c r="H42" s="35">
        <f t="shared" si="0"/>
        <v>0</v>
      </c>
      <c r="I42" s="31">
        <f t="shared" si="1"/>
        <v>20</v>
      </c>
      <c r="J42" s="38"/>
      <c r="K42" s="39">
        <f t="shared" si="2"/>
        <v>0</v>
      </c>
      <c r="L42" s="63">
        <f t="shared" si="3"/>
        <v>20</v>
      </c>
      <c r="M42" s="43"/>
      <c r="N42" s="44">
        <f t="shared" si="4"/>
        <v>0</v>
      </c>
      <c r="O42" s="46">
        <f t="shared" si="16"/>
        <v>0</v>
      </c>
      <c r="P42" s="9">
        <f t="shared" si="34"/>
        <v>0</v>
      </c>
      <c r="Q42" s="10">
        <f t="shared" si="35"/>
        <v>0</v>
      </c>
      <c r="R42" s="38"/>
      <c r="S42" s="17">
        <f t="shared" si="17"/>
        <v>0</v>
      </c>
      <c r="T42" s="13">
        <f t="shared" si="7"/>
        <v>20</v>
      </c>
      <c r="U42" s="38"/>
      <c r="V42" s="45">
        <f t="shared" si="18"/>
        <v>0</v>
      </c>
      <c r="W42" s="14">
        <f t="shared" si="8"/>
        <v>20</v>
      </c>
      <c r="X42" s="38"/>
      <c r="Y42" s="45">
        <f t="shared" si="19"/>
        <v>0</v>
      </c>
      <c r="Z42" s="32">
        <f t="shared" si="20"/>
        <v>0</v>
      </c>
      <c r="AA42" s="16">
        <f t="shared" si="9"/>
        <v>0</v>
      </c>
      <c r="AB42" s="18">
        <f t="shared" si="10"/>
        <v>0</v>
      </c>
      <c r="AC42" s="38"/>
      <c r="AD42" s="17">
        <f t="shared" si="21"/>
        <v>0</v>
      </c>
      <c r="AE42" s="20">
        <f t="shared" si="11"/>
        <v>20</v>
      </c>
      <c r="AF42" s="38"/>
      <c r="AG42" s="37">
        <f t="shared" si="22"/>
        <v>0</v>
      </c>
      <c r="AH42" s="21">
        <f t="shared" si="12"/>
        <v>20</v>
      </c>
      <c r="AI42" s="41"/>
      <c r="AJ42" s="42">
        <f t="shared" si="23"/>
        <v>0</v>
      </c>
      <c r="AK42" s="47">
        <f t="shared" si="24"/>
        <v>0</v>
      </c>
      <c r="AL42" s="25" t="str">
        <f t="shared" si="25"/>
        <v/>
      </c>
      <c r="AM42" s="22">
        <f t="shared" si="13"/>
        <v>14</v>
      </c>
      <c r="AN42" s="38"/>
      <c r="AO42" s="17">
        <f t="shared" si="26"/>
        <v>0</v>
      </c>
      <c r="AP42" s="23">
        <f t="shared" si="14"/>
        <v>0</v>
      </c>
      <c r="AQ42" s="38"/>
      <c r="AR42" s="37">
        <f t="shared" si="27"/>
        <v>0</v>
      </c>
      <c r="AS42" s="24">
        <f t="shared" si="15"/>
        <v>0</v>
      </c>
      <c r="AT42" s="38"/>
      <c r="AU42" s="42">
        <f t="shared" si="28"/>
        <v>0</v>
      </c>
      <c r="AV42" s="47">
        <f t="shared" si="29"/>
        <v>0</v>
      </c>
    </row>
    <row r="43" spans="1:48" x14ac:dyDescent="0.3">
      <c r="A43">
        <v>42</v>
      </c>
      <c r="B43" s="64">
        <f t="shared" si="30"/>
        <v>2701</v>
      </c>
      <c r="C43" s="61" t="s">
        <v>11</v>
      </c>
      <c r="D43" s="15">
        <f t="shared" si="31"/>
        <v>2800</v>
      </c>
      <c r="E43" s="6">
        <f t="shared" si="32"/>
        <v>0</v>
      </c>
      <c r="F43" s="7">
        <f t="shared" si="33"/>
        <v>0</v>
      </c>
      <c r="G43" s="34"/>
      <c r="H43" s="35">
        <f t="shared" si="0"/>
        <v>0</v>
      </c>
      <c r="I43" s="31">
        <f t="shared" si="1"/>
        <v>20</v>
      </c>
      <c r="J43" s="38"/>
      <c r="K43" s="39">
        <f t="shared" si="2"/>
        <v>0</v>
      </c>
      <c r="L43" s="63">
        <f t="shared" si="3"/>
        <v>20</v>
      </c>
      <c r="M43" s="43"/>
      <c r="N43" s="44">
        <f t="shared" si="4"/>
        <v>0</v>
      </c>
      <c r="O43" s="46">
        <f t="shared" si="16"/>
        <v>0</v>
      </c>
      <c r="P43" s="9">
        <f t="shared" si="34"/>
        <v>0</v>
      </c>
      <c r="Q43" s="10">
        <f t="shared" si="35"/>
        <v>0</v>
      </c>
      <c r="R43" s="38"/>
      <c r="S43" s="17">
        <f t="shared" si="17"/>
        <v>0</v>
      </c>
      <c r="T43" s="13">
        <f t="shared" si="7"/>
        <v>20</v>
      </c>
      <c r="U43" s="38"/>
      <c r="V43" s="45">
        <f t="shared" si="18"/>
        <v>0</v>
      </c>
      <c r="W43" s="14">
        <f t="shared" si="8"/>
        <v>20</v>
      </c>
      <c r="X43" s="38"/>
      <c r="Y43" s="45">
        <f t="shared" si="19"/>
        <v>0</v>
      </c>
      <c r="Z43" s="32">
        <f t="shared" si="20"/>
        <v>0</v>
      </c>
      <c r="AA43" s="16">
        <f t="shared" si="9"/>
        <v>0</v>
      </c>
      <c r="AB43" s="18">
        <f t="shared" si="10"/>
        <v>0</v>
      </c>
      <c r="AC43" s="38"/>
      <c r="AD43" s="17">
        <f t="shared" si="21"/>
        <v>0</v>
      </c>
      <c r="AE43" s="20">
        <f t="shared" si="11"/>
        <v>20</v>
      </c>
      <c r="AF43" s="38"/>
      <c r="AG43" s="37">
        <f t="shared" si="22"/>
        <v>0</v>
      </c>
      <c r="AH43" s="21">
        <f t="shared" si="12"/>
        <v>20</v>
      </c>
      <c r="AI43" s="41"/>
      <c r="AJ43" s="42">
        <f t="shared" si="23"/>
        <v>0</v>
      </c>
      <c r="AK43" s="47">
        <f t="shared" si="24"/>
        <v>0</v>
      </c>
      <c r="AL43" s="25" t="str">
        <f t="shared" si="25"/>
        <v/>
      </c>
      <c r="AM43" s="22">
        <f t="shared" si="13"/>
        <v>14</v>
      </c>
      <c r="AN43" s="38"/>
      <c r="AO43" s="17">
        <f t="shared" si="26"/>
        <v>0</v>
      </c>
      <c r="AP43" s="23">
        <f t="shared" si="14"/>
        <v>0</v>
      </c>
      <c r="AQ43" s="38"/>
      <c r="AR43" s="37">
        <f t="shared" si="27"/>
        <v>0</v>
      </c>
      <c r="AS43" s="24">
        <f t="shared" si="15"/>
        <v>0</v>
      </c>
      <c r="AT43" s="38"/>
      <c r="AU43" s="42">
        <f t="shared" si="28"/>
        <v>0</v>
      </c>
      <c r="AV43" s="47">
        <f t="shared" si="29"/>
        <v>0</v>
      </c>
    </row>
    <row r="44" spans="1:48" x14ac:dyDescent="0.3">
      <c r="A44">
        <v>43</v>
      </c>
      <c r="B44" s="64">
        <f t="shared" si="30"/>
        <v>2801</v>
      </c>
      <c r="C44" s="61" t="s">
        <v>11</v>
      </c>
      <c r="D44" s="15">
        <f t="shared" si="31"/>
        <v>2900</v>
      </c>
      <c r="E44" s="6">
        <f t="shared" si="32"/>
        <v>0</v>
      </c>
      <c r="F44" s="7">
        <f t="shared" si="33"/>
        <v>0</v>
      </c>
      <c r="G44" s="34"/>
      <c r="H44" s="35">
        <f t="shared" si="0"/>
        <v>0</v>
      </c>
      <c r="I44" s="31">
        <f t="shared" si="1"/>
        <v>20</v>
      </c>
      <c r="J44" s="38"/>
      <c r="K44" s="39">
        <f t="shared" si="2"/>
        <v>0</v>
      </c>
      <c r="L44" s="63">
        <f t="shared" si="3"/>
        <v>20</v>
      </c>
      <c r="M44" s="43"/>
      <c r="N44" s="44">
        <f t="shared" si="4"/>
        <v>0</v>
      </c>
      <c r="O44" s="46">
        <f t="shared" si="16"/>
        <v>0</v>
      </c>
      <c r="P44" s="9">
        <f t="shared" si="34"/>
        <v>0</v>
      </c>
      <c r="Q44" s="10">
        <f t="shared" si="35"/>
        <v>0</v>
      </c>
      <c r="R44" s="38"/>
      <c r="S44" s="17">
        <f t="shared" si="17"/>
        <v>0</v>
      </c>
      <c r="T44" s="13">
        <f t="shared" si="7"/>
        <v>20</v>
      </c>
      <c r="U44" s="38"/>
      <c r="V44" s="45">
        <f t="shared" si="18"/>
        <v>0</v>
      </c>
      <c r="W44" s="14">
        <f t="shared" si="8"/>
        <v>20</v>
      </c>
      <c r="X44" s="38"/>
      <c r="Y44" s="45">
        <f t="shared" si="19"/>
        <v>0</v>
      </c>
      <c r="Z44" s="32">
        <f t="shared" si="20"/>
        <v>0</v>
      </c>
      <c r="AA44" s="16">
        <f t="shared" si="9"/>
        <v>0</v>
      </c>
      <c r="AB44" s="18">
        <f t="shared" si="10"/>
        <v>0</v>
      </c>
      <c r="AC44" s="38"/>
      <c r="AD44" s="17">
        <f t="shared" si="21"/>
        <v>0</v>
      </c>
      <c r="AE44" s="20">
        <f t="shared" si="11"/>
        <v>20</v>
      </c>
      <c r="AF44" s="38"/>
      <c r="AG44" s="37">
        <f t="shared" si="22"/>
        <v>0</v>
      </c>
      <c r="AH44" s="21">
        <f t="shared" si="12"/>
        <v>20</v>
      </c>
      <c r="AI44" s="41"/>
      <c r="AJ44" s="42">
        <f t="shared" si="23"/>
        <v>0</v>
      </c>
      <c r="AK44" s="47">
        <f t="shared" si="24"/>
        <v>0</v>
      </c>
      <c r="AL44" s="25">
        <f t="shared" si="25"/>
        <v>0</v>
      </c>
      <c r="AM44" s="22">
        <f t="shared" si="13"/>
        <v>0</v>
      </c>
      <c r="AN44" s="38"/>
      <c r="AO44" s="17">
        <f t="shared" si="26"/>
        <v>0</v>
      </c>
      <c r="AP44" s="23">
        <f t="shared" si="14"/>
        <v>20</v>
      </c>
      <c r="AQ44" s="38"/>
      <c r="AR44" s="37">
        <f t="shared" si="27"/>
        <v>0</v>
      </c>
      <c r="AS44" s="24">
        <f t="shared" si="15"/>
        <v>20</v>
      </c>
      <c r="AT44" s="38"/>
      <c r="AU44" s="42">
        <f t="shared" si="28"/>
        <v>0</v>
      </c>
      <c r="AV44" s="47">
        <f t="shared" si="29"/>
        <v>0</v>
      </c>
    </row>
    <row r="45" spans="1:48" x14ac:dyDescent="0.3">
      <c r="A45">
        <v>44</v>
      </c>
      <c r="B45" s="64">
        <f t="shared" si="30"/>
        <v>2901</v>
      </c>
      <c r="C45" s="61" t="s">
        <v>11</v>
      </c>
      <c r="D45" s="15">
        <f t="shared" si="31"/>
        <v>3000</v>
      </c>
      <c r="E45" s="6">
        <f t="shared" si="32"/>
        <v>0</v>
      </c>
      <c r="F45" s="7">
        <f t="shared" si="33"/>
        <v>0</v>
      </c>
      <c r="G45" s="34"/>
      <c r="H45" s="35">
        <f t="shared" si="0"/>
        <v>0</v>
      </c>
      <c r="I45" s="31">
        <f t="shared" si="1"/>
        <v>20</v>
      </c>
      <c r="J45" s="38"/>
      <c r="K45" s="39">
        <f t="shared" si="2"/>
        <v>0</v>
      </c>
      <c r="L45" s="63">
        <f t="shared" si="3"/>
        <v>20</v>
      </c>
      <c r="M45" s="43"/>
      <c r="N45" s="44">
        <f t="shared" si="4"/>
        <v>0</v>
      </c>
      <c r="O45" s="46">
        <f t="shared" si="16"/>
        <v>0</v>
      </c>
      <c r="P45" s="9">
        <f t="shared" si="34"/>
        <v>0</v>
      </c>
      <c r="Q45" s="10">
        <f t="shared" si="35"/>
        <v>0</v>
      </c>
      <c r="R45" s="38"/>
      <c r="S45" s="17">
        <f t="shared" si="17"/>
        <v>0</v>
      </c>
      <c r="T45" s="13">
        <f t="shared" si="7"/>
        <v>20</v>
      </c>
      <c r="U45" s="38"/>
      <c r="V45" s="45">
        <f t="shared" si="18"/>
        <v>0</v>
      </c>
      <c r="W45" s="14">
        <f t="shared" si="8"/>
        <v>20</v>
      </c>
      <c r="X45" s="38"/>
      <c r="Y45" s="45">
        <f t="shared" si="19"/>
        <v>0</v>
      </c>
      <c r="Z45" s="32">
        <f t="shared" si="20"/>
        <v>0</v>
      </c>
      <c r="AA45" s="16">
        <f t="shared" si="9"/>
        <v>0</v>
      </c>
      <c r="AB45" s="18">
        <f t="shared" si="10"/>
        <v>0</v>
      </c>
      <c r="AC45" s="38"/>
      <c r="AD45" s="17">
        <f t="shared" si="21"/>
        <v>0</v>
      </c>
      <c r="AE45" s="20">
        <f t="shared" si="11"/>
        <v>20</v>
      </c>
      <c r="AF45" s="38"/>
      <c r="AG45" s="37">
        <f t="shared" si="22"/>
        <v>0</v>
      </c>
      <c r="AH45" s="21">
        <f t="shared" si="12"/>
        <v>20</v>
      </c>
      <c r="AI45" s="41"/>
      <c r="AJ45" s="42">
        <f t="shared" si="23"/>
        <v>0</v>
      </c>
      <c r="AK45" s="47">
        <f t="shared" si="24"/>
        <v>0</v>
      </c>
      <c r="AL45" s="25">
        <f t="shared" si="25"/>
        <v>0</v>
      </c>
      <c r="AM45" s="22">
        <f t="shared" si="13"/>
        <v>0</v>
      </c>
      <c r="AN45" s="38"/>
      <c r="AO45" s="17">
        <f t="shared" si="26"/>
        <v>0</v>
      </c>
      <c r="AP45" s="23">
        <f t="shared" si="14"/>
        <v>20</v>
      </c>
      <c r="AQ45" s="38"/>
      <c r="AR45" s="37">
        <f t="shared" si="27"/>
        <v>0</v>
      </c>
      <c r="AS45" s="24">
        <f t="shared" si="15"/>
        <v>20</v>
      </c>
      <c r="AT45" s="38"/>
      <c r="AU45" s="42">
        <f t="shared" si="28"/>
        <v>0</v>
      </c>
      <c r="AV45" s="47">
        <f t="shared" si="29"/>
        <v>0</v>
      </c>
    </row>
    <row r="46" spans="1:48" x14ac:dyDescent="0.3">
      <c r="A46">
        <v>45</v>
      </c>
      <c r="B46" s="64">
        <f t="shared" si="30"/>
        <v>3001</v>
      </c>
      <c r="C46" s="61" t="s">
        <v>11</v>
      </c>
      <c r="D46" s="15">
        <f t="shared" si="31"/>
        <v>3100</v>
      </c>
      <c r="E46" s="6">
        <f t="shared" si="32"/>
        <v>0</v>
      </c>
      <c r="F46" s="7">
        <f t="shared" si="33"/>
        <v>0</v>
      </c>
      <c r="G46" s="34"/>
      <c r="H46" s="35">
        <f t="shared" si="0"/>
        <v>0</v>
      </c>
      <c r="I46" s="31">
        <f t="shared" si="1"/>
        <v>20</v>
      </c>
      <c r="J46" s="38"/>
      <c r="K46" s="39">
        <f t="shared" si="2"/>
        <v>0</v>
      </c>
      <c r="L46" s="63">
        <f t="shared" si="3"/>
        <v>20</v>
      </c>
      <c r="M46" s="43"/>
      <c r="N46" s="44">
        <f t="shared" si="4"/>
        <v>0</v>
      </c>
      <c r="O46" s="46">
        <f t="shared" si="16"/>
        <v>0</v>
      </c>
      <c r="P46" s="9">
        <f t="shared" si="34"/>
        <v>0</v>
      </c>
      <c r="Q46" s="10">
        <f t="shared" si="35"/>
        <v>0</v>
      </c>
      <c r="R46" s="38"/>
      <c r="S46" s="17">
        <f t="shared" si="17"/>
        <v>0</v>
      </c>
      <c r="T46" s="13">
        <f t="shared" si="7"/>
        <v>20</v>
      </c>
      <c r="U46" s="38"/>
      <c r="V46" s="45">
        <f t="shared" si="18"/>
        <v>0</v>
      </c>
      <c r="W46" s="14">
        <f t="shared" si="8"/>
        <v>20</v>
      </c>
      <c r="X46" s="38"/>
      <c r="Y46" s="45">
        <f t="shared" si="19"/>
        <v>0</v>
      </c>
      <c r="Z46" s="32">
        <f t="shared" si="20"/>
        <v>0</v>
      </c>
      <c r="AA46" s="16">
        <f t="shared" si="9"/>
        <v>0</v>
      </c>
      <c r="AB46" s="18">
        <f t="shared" si="10"/>
        <v>0</v>
      </c>
      <c r="AC46" s="38"/>
      <c r="AD46" s="17">
        <f t="shared" si="21"/>
        <v>0</v>
      </c>
      <c r="AE46" s="20">
        <f t="shared" si="11"/>
        <v>20</v>
      </c>
      <c r="AF46" s="38"/>
      <c r="AG46" s="37">
        <f t="shared" si="22"/>
        <v>0</v>
      </c>
      <c r="AH46" s="21">
        <f t="shared" si="12"/>
        <v>20</v>
      </c>
      <c r="AI46" s="41"/>
      <c r="AJ46" s="42">
        <f t="shared" si="23"/>
        <v>0</v>
      </c>
      <c r="AK46" s="47">
        <f t="shared" si="24"/>
        <v>0</v>
      </c>
      <c r="AL46" s="25">
        <f t="shared" si="25"/>
        <v>0</v>
      </c>
      <c r="AM46" s="22">
        <f t="shared" si="13"/>
        <v>0</v>
      </c>
      <c r="AN46" s="38"/>
      <c r="AO46" s="17">
        <f t="shared" si="26"/>
        <v>0</v>
      </c>
      <c r="AP46" s="23">
        <f t="shared" si="14"/>
        <v>20</v>
      </c>
      <c r="AQ46" s="38"/>
      <c r="AR46" s="37">
        <f t="shared" si="27"/>
        <v>0</v>
      </c>
      <c r="AS46" s="24">
        <f t="shared" si="15"/>
        <v>20</v>
      </c>
      <c r="AT46" s="38"/>
      <c r="AU46" s="42">
        <f t="shared" si="28"/>
        <v>0</v>
      </c>
      <c r="AV46" s="47">
        <f t="shared" si="29"/>
        <v>0</v>
      </c>
    </row>
    <row r="47" spans="1:48" x14ac:dyDescent="0.3">
      <c r="A47">
        <v>46</v>
      </c>
      <c r="B47" s="64">
        <f t="shared" si="30"/>
        <v>3101</v>
      </c>
      <c r="C47" s="61" t="s">
        <v>11</v>
      </c>
      <c r="D47" s="15">
        <f t="shared" si="31"/>
        <v>3200</v>
      </c>
      <c r="E47" s="6">
        <f t="shared" si="32"/>
        <v>0</v>
      </c>
      <c r="F47" s="7">
        <f t="shared" si="33"/>
        <v>0</v>
      </c>
      <c r="G47" s="34"/>
      <c r="H47" s="35">
        <f t="shared" si="0"/>
        <v>0</v>
      </c>
      <c r="I47" s="31">
        <f t="shared" si="1"/>
        <v>20</v>
      </c>
      <c r="J47" s="38"/>
      <c r="K47" s="39">
        <f t="shared" si="2"/>
        <v>0</v>
      </c>
      <c r="L47" s="63">
        <f t="shared" si="3"/>
        <v>20</v>
      </c>
      <c r="M47" s="43"/>
      <c r="N47" s="44">
        <f t="shared" si="4"/>
        <v>0</v>
      </c>
      <c r="O47" s="46">
        <f t="shared" si="16"/>
        <v>0</v>
      </c>
      <c r="P47" s="9">
        <f t="shared" si="34"/>
        <v>0</v>
      </c>
      <c r="Q47" s="10">
        <f t="shared" si="35"/>
        <v>0</v>
      </c>
      <c r="R47" s="38"/>
      <c r="S47" s="17">
        <f t="shared" si="17"/>
        <v>0</v>
      </c>
      <c r="T47" s="13">
        <f t="shared" si="7"/>
        <v>20</v>
      </c>
      <c r="U47" s="38"/>
      <c r="V47" s="45">
        <f t="shared" si="18"/>
        <v>0</v>
      </c>
      <c r="W47" s="14">
        <f t="shared" si="8"/>
        <v>20</v>
      </c>
      <c r="X47" s="38"/>
      <c r="Y47" s="45">
        <f t="shared" si="19"/>
        <v>0</v>
      </c>
      <c r="Z47" s="32">
        <f t="shared" si="20"/>
        <v>0</v>
      </c>
      <c r="AA47" s="16">
        <f t="shared" si="9"/>
        <v>0</v>
      </c>
      <c r="AB47" s="18">
        <f t="shared" si="10"/>
        <v>0</v>
      </c>
      <c r="AC47" s="38"/>
      <c r="AD47" s="17">
        <f t="shared" si="21"/>
        <v>0</v>
      </c>
      <c r="AE47" s="20">
        <f t="shared" si="11"/>
        <v>20</v>
      </c>
      <c r="AF47" s="38"/>
      <c r="AG47" s="37">
        <f t="shared" si="22"/>
        <v>0</v>
      </c>
      <c r="AH47" s="21">
        <f t="shared" si="12"/>
        <v>20</v>
      </c>
      <c r="AI47" s="41"/>
      <c r="AJ47" s="42">
        <f t="shared" si="23"/>
        <v>0</v>
      </c>
      <c r="AK47" s="47">
        <f t="shared" si="24"/>
        <v>0</v>
      </c>
      <c r="AL47" s="25">
        <f t="shared" si="25"/>
        <v>0</v>
      </c>
      <c r="AM47" s="22">
        <f t="shared" si="13"/>
        <v>0</v>
      </c>
      <c r="AN47" s="38"/>
      <c r="AO47" s="17">
        <f t="shared" si="26"/>
        <v>0</v>
      </c>
      <c r="AP47" s="23">
        <f t="shared" si="14"/>
        <v>20</v>
      </c>
      <c r="AQ47" s="38"/>
      <c r="AR47" s="37">
        <f t="shared" si="27"/>
        <v>0</v>
      </c>
      <c r="AS47" s="24">
        <f t="shared" si="15"/>
        <v>20</v>
      </c>
      <c r="AT47" s="38"/>
      <c r="AU47" s="42">
        <f t="shared" si="28"/>
        <v>0</v>
      </c>
      <c r="AV47" s="47">
        <f t="shared" si="29"/>
        <v>0</v>
      </c>
    </row>
    <row r="48" spans="1:48" x14ac:dyDescent="0.3">
      <c r="A48">
        <v>47</v>
      </c>
      <c r="B48" s="64">
        <f t="shared" si="30"/>
        <v>3201</v>
      </c>
      <c r="C48" s="61" t="s">
        <v>11</v>
      </c>
      <c r="D48" s="15">
        <f t="shared" si="31"/>
        <v>3300</v>
      </c>
      <c r="E48" s="6">
        <f t="shared" si="32"/>
        <v>0</v>
      </c>
      <c r="F48" s="7">
        <f t="shared" si="33"/>
        <v>0</v>
      </c>
      <c r="G48" s="34"/>
      <c r="H48" s="35">
        <f t="shared" si="0"/>
        <v>0</v>
      </c>
      <c r="I48" s="31">
        <f t="shared" si="1"/>
        <v>20</v>
      </c>
      <c r="J48" s="38"/>
      <c r="K48" s="39">
        <f t="shared" si="2"/>
        <v>0</v>
      </c>
      <c r="L48" s="63">
        <f t="shared" si="3"/>
        <v>20</v>
      </c>
      <c r="M48" s="43"/>
      <c r="N48" s="44">
        <f t="shared" si="4"/>
        <v>0</v>
      </c>
      <c r="O48" s="46">
        <f t="shared" si="16"/>
        <v>0</v>
      </c>
      <c r="P48" s="9">
        <f t="shared" si="34"/>
        <v>0</v>
      </c>
      <c r="Q48" s="10">
        <f t="shared" si="35"/>
        <v>0</v>
      </c>
      <c r="R48" s="38"/>
      <c r="S48" s="17">
        <f t="shared" si="17"/>
        <v>0</v>
      </c>
      <c r="T48" s="13">
        <f t="shared" si="7"/>
        <v>20</v>
      </c>
      <c r="U48" s="38"/>
      <c r="V48" s="45">
        <f t="shared" si="18"/>
        <v>0</v>
      </c>
      <c r="W48" s="14">
        <f t="shared" si="8"/>
        <v>20</v>
      </c>
      <c r="X48" s="38"/>
      <c r="Y48" s="45">
        <f t="shared" si="19"/>
        <v>0</v>
      </c>
      <c r="Z48" s="32">
        <f t="shared" si="20"/>
        <v>0</v>
      </c>
      <c r="AA48" s="16">
        <f t="shared" si="9"/>
        <v>0</v>
      </c>
      <c r="AB48" s="18">
        <f t="shared" si="10"/>
        <v>0</v>
      </c>
      <c r="AC48" s="38"/>
      <c r="AD48" s="17">
        <f t="shared" si="21"/>
        <v>0</v>
      </c>
      <c r="AE48" s="20">
        <f t="shared" si="11"/>
        <v>20</v>
      </c>
      <c r="AF48" s="38"/>
      <c r="AG48" s="37">
        <f t="shared" si="22"/>
        <v>0</v>
      </c>
      <c r="AH48" s="21">
        <f t="shared" si="12"/>
        <v>20</v>
      </c>
      <c r="AI48" s="41"/>
      <c r="AJ48" s="42">
        <f t="shared" si="23"/>
        <v>0</v>
      </c>
      <c r="AK48" s="47">
        <f t="shared" si="24"/>
        <v>0</v>
      </c>
      <c r="AL48" s="25">
        <f t="shared" si="25"/>
        <v>0</v>
      </c>
      <c r="AM48" s="22">
        <f t="shared" si="13"/>
        <v>0</v>
      </c>
      <c r="AN48" s="38"/>
      <c r="AO48" s="17">
        <f t="shared" si="26"/>
        <v>0</v>
      </c>
      <c r="AP48" s="23">
        <f t="shared" si="14"/>
        <v>20</v>
      </c>
      <c r="AQ48" s="38"/>
      <c r="AR48" s="37">
        <f t="shared" si="27"/>
        <v>0</v>
      </c>
      <c r="AS48" s="24">
        <f t="shared" si="15"/>
        <v>20</v>
      </c>
      <c r="AT48" s="38"/>
      <c r="AU48" s="42">
        <f t="shared" si="28"/>
        <v>0</v>
      </c>
      <c r="AV48" s="47">
        <f t="shared" si="29"/>
        <v>0</v>
      </c>
    </row>
    <row r="49" spans="1:48" x14ac:dyDescent="0.3">
      <c r="A49">
        <v>48</v>
      </c>
      <c r="B49" s="64">
        <f t="shared" si="30"/>
        <v>3301</v>
      </c>
      <c r="C49" s="61" t="s">
        <v>11</v>
      </c>
      <c r="D49" s="15">
        <f t="shared" si="31"/>
        <v>3400</v>
      </c>
      <c r="E49" s="6">
        <f t="shared" si="32"/>
        <v>0</v>
      </c>
      <c r="F49" s="7">
        <f t="shared" si="33"/>
        <v>0</v>
      </c>
      <c r="G49" s="34"/>
      <c r="H49" s="35">
        <f t="shared" si="0"/>
        <v>0</v>
      </c>
      <c r="I49" s="31">
        <f t="shared" si="1"/>
        <v>20</v>
      </c>
      <c r="J49" s="38"/>
      <c r="K49" s="39">
        <f t="shared" si="2"/>
        <v>0</v>
      </c>
      <c r="L49" s="63">
        <f t="shared" si="3"/>
        <v>20</v>
      </c>
      <c r="M49" s="43"/>
      <c r="N49" s="44">
        <f t="shared" si="4"/>
        <v>0</v>
      </c>
      <c r="O49" s="46">
        <f t="shared" si="16"/>
        <v>0</v>
      </c>
      <c r="P49" s="9">
        <f t="shared" si="34"/>
        <v>0</v>
      </c>
      <c r="Q49" s="10">
        <f t="shared" si="35"/>
        <v>0</v>
      </c>
      <c r="R49" s="38"/>
      <c r="S49" s="17">
        <f t="shared" si="17"/>
        <v>0</v>
      </c>
      <c r="T49" s="13">
        <f t="shared" si="7"/>
        <v>20</v>
      </c>
      <c r="U49" s="38"/>
      <c r="V49" s="45">
        <f t="shared" si="18"/>
        <v>0</v>
      </c>
      <c r="W49" s="14">
        <f t="shared" si="8"/>
        <v>20</v>
      </c>
      <c r="X49" s="38"/>
      <c r="Y49" s="45">
        <f t="shared" si="19"/>
        <v>0</v>
      </c>
      <c r="Z49" s="32">
        <f t="shared" si="20"/>
        <v>0</v>
      </c>
      <c r="AA49" s="16">
        <f t="shared" si="9"/>
        <v>0</v>
      </c>
      <c r="AB49" s="18">
        <f t="shared" si="10"/>
        <v>0</v>
      </c>
      <c r="AC49" s="38"/>
      <c r="AD49" s="17">
        <f t="shared" si="21"/>
        <v>0</v>
      </c>
      <c r="AE49" s="20">
        <f t="shared" si="11"/>
        <v>20</v>
      </c>
      <c r="AF49" s="38"/>
      <c r="AG49" s="37">
        <f t="shared" si="22"/>
        <v>0</v>
      </c>
      <c r="AH49" s="21">
        <f t="shared" si="12"/>
        <v>20</v>
      </c>
      <c r="AI49" s="41"/>
      <c r="AJ49" s="42">
        <f t="shared" si="23"/>
        <v>0</v>
      </c>
      <c r="AK49" s="47">
        <f t="shared" si="24"/>
        <v>0</v>
      </c>
      <c r="AL49" s="25">
        <f t="shared" si="25"/>
        <v>0</v>
      </c>
      <c r="AM49" s="22">
        <f t="shared" si="13"/>
        <v>0</v>
      </c>
      <c r="AN49" s="38"/>
      <c r="AO49" s="17">
        <f t="shared" si="26"/>
        <v>0</v>
      </c>
      <c r="AP49" s="23">
        <f t="shared" si="14"/>
        <v>20</v>
      </c>
      <c r="AQ49" s="38"/>
      <c r="AR49" s="37">
        <f t="shared" si="27"/>
        <v>0</v>
      </c>
      <c r="AS49" s="24">
        <f t="shared" si="15"/>
        <v>20</v>
      </c>
      <c r="AT49" s="38"/>
      <c r="AU49" s="42">
        <f t="shared" si="28"/>
        <v>0</v>
      </c>
      <c r="AV49" s="47">
        <f t="shared" si="29"/>
        <v>0</v>
      </c>
    </row>
    <row r="50" spans="1:48" x14ac:dyDescent="0.3">
      <c r="A50">
        <v>49</v>
      </c>
      <c r="B50" s="64">
        <f t="shared" si="30"/>
        <v>3401</v>
      </c>
      <c r="C50" s="61" t="s">
        <v>11</v>
      </c>
      <c r="D50" s="15">
        <f t="shared" si="31"/>
        <v>3500</v>
      </c>
      <c r="E50" s="6">
        <f t="shared" si="32"/>
        <v>0</v>
      </c>
      <c r="F50" s="7">
        <f t="shared" si="33"/>
        <v>0</v>
      </c>
      <c r="G50" s="34"/>
      <c r="H50" s="35">
        <f t="shared" si="0"/>
        <v>0</v>
      </c>
      <c r="I50" s="31">
        <f t="shared" si="1"/>
        <v>20</v>
      </c>
      <c r="J50" s="38"/>
      <c r="K50" s="39">
        <f t="shared" si="2"/>
        <v>0</v>
      </c>
      <c r="L50" s="63">
        <f t="shared" si="3"/>
        <v>20</v>
      </c>
      <c r="M50" s="43"/>
      <c r="N50" s="44">
        <f t="shared" si="4"/>
        <v>0</v>
      </c>
      <c r="O50" s="46">
        <f t="shared" si="16"/>
        <v>0</v>
      </c>
      <c r="P50" s="9">
        <f t="shared" si="34"/>
        <v>0</v>
      </c>
      <c r="Q50" s="10">
        <f t="shared" si="35"/>
        <v>0</v>
      </c>
      <c r="R50" s="38"/>
      <c r="S50" s="17">
        <f t="shared" si="17"/>
        <v>0</v>
      </c>
      <c r="T50" s="13">
        <f t="shared" si="7"/>
        <v>20</v>
      </c>
      <c r="U50" s="38"/>
      <c r="V50" s="45">
        <f t="shared" si="18"/>
        <v>0</v>
      </c>
      <c r="W50" s="14">
        <f t="shared" si="8"/>
        <v>20</v>
      </c>
      <c r="X50" s="38"/>
      <c r="Y50" s="45">
        <f t="shared" si="19"/>
        <v>0</v>
      </c>
      <c r="Z50" s="32">
        <f t="shared" si="20"/>
        <v>0</v>
      </c>
      <c r="AA50" s="16">
        <f t="shared" si="9"/>
        <v>0</v>
      </c>
      <c r="AB50" s="18">
        <f t="shared" si="10"/>
        <v>0</v>
      </c>
      <c r="AC50" s="38"/>
      <c r="AD50" s="17">
        <f t="shared" si="21"/>
        <v>0</v>
      </c>
      <c r="AE50" s="20">
        <f t="shared" si="11"/>
        <v>20</v>
      </c>
      <c r="AF50" s="38"/>
      <c r="AG50" s="37">
        <f t="shared" si="22"/>
        <v>0</v>
      </c>
      <c r="AH50" s="21">
        <f t="shared" si="12"/>
        <v>20</v>
      </c>
      <c r="AI50" s="41"/>
      <c r="AJ50" s="42">
        <f t="shared" si="23"/>
        <v>0</v>
      </c>
      <c r="AK50" s="47">
        <f t="shared" si="24"/>
        <v>0</v>
      </c>
      <c r="AL50" s="25">
        <f t="shared" si="25"/>
        <v>0</v>
      </c>
      <c r="AM50" s="22">
        <f t="shared" si="13"/>
        <v>0</v>
      </c>
      <c r="AN50" s="38"/>
      <c r="AO50" s="17">
        <f t="shared" si="26"/>
        <v>0</v>
      </c>
      <c r="AP50" s="23">
        <f t="shared" si="14"/>
        <v>20</v>
      </c>
      <c r="AQ50" s="38"/>
      <c r="AR50" s="37">
        <f t="shared" si="27"/>
        <v>0</v>
      </c>
      <c r="AS50" s="24">
        <f t="shared" si="15"/>
        <v>20</v>
      </c>
      <c r="AT50" s="38"/>
      <c r="AU50" s="42">
        <f t="shared" si="28"/>
        <v>0</v>
      </c>
      <c r="AV50" s="47">
        <f t="shared" si="29"/>
        <v>0</v>
      </c>
    </row>
    <row r="51" spans="1:48" x14ac:dyDescent="0.3">
      <c r="A51">
        <v>50</v>
      </c>
      <c r="B51" s="64">
        <f t="shared" si="30"/>
        <v>3501</v>
      </c>
      <c r="C51" s="61" t="s">
        <v>11</v>
      </c>
      <c r="D51" s="15">
        <f t="shared" si="31"/>
        <v>3600</v>
      </c>
      <c r="E51" s="6">
        <f t="shared" si="32"/>
        <v>0</v>
      </c>
      <c r="F51" s="7">
        <f t="shared" si="33"/>
        <v>0</v>
      </c>
      <c r="G51" s="34"/>
      <c r="H51" s="35">
        <f t="shared" si="0"/>
        <v>0</v>
      </c>
      <c r="I51" s="31">
        <f t="shared" si="1"/>
        <v>20</v>
      </c>
      <c r="J51" s="38"/>
      <c r="K51" s="39">
        <f t="shared" si="2"/>
        <v>0</v>
      </c>
      <c r="L51" s="63">
        <f t="shared" si="3"/>
        <v>20</v>
      </c>
      <c r="M51" s="43"/>
      <c r="N51" s="44">
        <f t="shared" si="4"/>
        <v>0</v>
      </c>
      <c r="O51" s="46">
        <f t="shared" si="16"/>
        <v>0</v>
      </c>
      <c r="P51" s="9">
        <f t="shared" si="34"/>
        <v>0</v>
      </c>
      <c r="Q51" s="10">
        <f t="shared" si="35"/>
        <v>0</v>
      </c>
      <c r="R51" s="38"/>
      <c r="S51" s="17">
        <f t="shared" si="17"/>
        <v>0</v>
      </c>
      <c r="T51" s="13">
        <f t="shared" si="7"/>
        <v>20</v>
      </c>
      <c r="U51" s="38"/>
      <c r="V51" s="45">
        <f t="shared" si="18"/>
        <v>0</v>
      </c>
      <c r="W51" s="14">
        <f t="shared" si="8"/>
        <v>20</v>
      </c>
      <c r="X51" s="38"/>
      <c r="Y51" s="45">
        <f t="shared" si="19"/>
        <v>0</v>
      </c>
      <c r="Z51" s="32">
        <f t="shared" si="20"/>
        <v>0</v>
      </c>
      <c r="AA51" s="16">
        <f t="shared" si="9"/>
        <v>0</v>
      </c>
      <c r="AB51" s="18">
        <f t="shared" si="10"/>
        <v>0</v>
      </c>
      <c r="AC51" s="38"/>
      <c r="AD51" s="17">
        <f t="shared" si="21"/>
        <v>0</v>
      </c>
      <c r="AE51" s="20">
        <f t="shared" si="11"/>
        <v>20</v>
      </c>
      <c r="AF51" s="38"/>
      <c r="AG51" s="37">
        <f t="shared" si="22"/>
        <v>0</v>
      </c>
      <c r="AH51" s="21">
        <f t="shared" si="12"/>
        <v>20</v>
      </c>
      <c r="AI51" s="41"/>
      <c r="AJ51" s="42">
        <f t="shared" si="23"/>
        <v>0</v>
      </c>
      <c r="AK51" s="47">
        <f t="shared" si="24"/>
        <v>0</v>
      </c>
      <c r="AL51" s="25">
        <f t="shared" si="25"/>
        <v>0</v>
      </c>
      <c r="AM51" s="22">
        <f t="shared" si="13"/>
        <v>0</v>
      </c>
      <c r="AN51" s="38"/>
      <c r="AO51" s="17">
        <f t="shared" si="26"/>
        <v>0</v>
      </c>
      <c r="AP51" s="23">
        <f t="shared" si="14"/>
        <v>20</v>
      </c>
      <c r="AQ51" s="38"/>
      <c r="AR51" s="37">
        <f t="shared" si="27"/>
        <v>0</v>
      </c>
      <c r="AS51" s="24">
        <f t="shared" si="15"/>
        <v>20</v>
      </c>
      <c r="AT51" s="38"/>
      <c r="AU51" s="42">
        <f t="shared" si="28"/>
        <v>0</v>
      </c>
      <c r="AV51" s="47">
        <f t="shared" si="29"/>
        <v>0</v>
      </c>
    </row>
    <row r="52" spans="1:48" x14ac:dyDescent="0.3">
      <c r="A52">
        <v>51</v>
      </c>
      <c r="B52" s="64">
        <f t="shared" si="30"/>
        <v>3601</v>
      </c>
      <c r="C52" s="61" t="s">
        <v>11</v>
      </c>
      <c r="D52" s="15">
        <f t="shared" si="31"/>
        <v>3700</v>
      </c>
      <c r="E52" s="6">
        <f t="shared" si="32"/>
        <v>0</v>
      </c>
      <c r="F52" s="7">
        <f t="shared" si="33"/>
        <v>0</v>
      </c>
      <c r="G52" s="34"/>
      <c r="H52" s="35">
        <f t="shared" si="0"/>
        <v>0</v>
      </c>
      <c r="I52" s="31">
        <f t="shared" si="1"/>
        <v>20</v>
      </c>
      <c r="J52" s="38"/>
      <c r="K52" s="39">
        <f t="shared" si="2"/>
        <v>0</v>
      </c>
      <c r="L52" s="63">
        <f t="shared" si="3"/>
        <v>20</v>
      </c>
      <c r="M52" s="43"/>
      <c r="N52" s="44">
        <f t="shared" si="4"/>
        <v>0</v>
      </c>
      <c r="O52" s="46">
        <f t="shared" si="16"/>
        <v>0</v>
      </c>
      <c r="P52" s="9">
        <f t="shared" si="34"/>
        <v>0</v>
      </c>
      <c r="Q52" s="10">
        <f t="shared" si="35"/>
        <v>0</v>
      </c>
      <c r="R52" s="38"/>
      <c r="S52" s="17">
        <f t="shared" si="17"/>
        <v>0</v>
      </c>
      <c r="T52" s="13">
        <f t="shared" si="7"/>
        <v>20</v>
      </c>
      <c r="U52" s="38"/>
      <c r="V52" s="45">
        <f t="shared" si="18"/>
        <v>0</v>
      </c>
      <c r="W52" s="14">
        <f t="shared" si="8"/>
        <v>20</v>
      </c>
      <c r="X52" s="38"/>
      <c r="Y52" s="45">
        <f t="shared" si="19"/>
        <v>0</v>
      </c>
      <c r="Z52" s="32">
        <f t="shared" si="20"/>
        <v>0</v>
      </c>
      <c r="AA52" s="16">
        <f t="shared" si="9"/>
        <v>0</v>
      </c>
      <c r="AB52" s="18">
        <f t="shared" si="10"/>
        <v>0</v>
      </c>
      <c r="AC52" s="38"/>
      <c r="AD52" s="17">
        <f t="shared" si="21"/>
        <v>0</v>
      </c>
      <c r="AE52" s="20">
        <f t="shared" si="11"/>
        <v>20</v>
      </c>
      <c r="AF52" s="38"/>
      <c r="AG52" s="37">
        <f t="shared" si="22"/>
        <v>0</v>
      </c>
      <c r="AH52" s="21">
        <f t="shared" si="12"/>
        <v>20</v>
      </c>
      <c r="AI52" s="41"/>
      <c r="AJ52" s="42">
        <f t="shared" si="23"/>
        <v>0</v>
      </c>
      <c r="AK52" s="47">
        <f t="shared" si="24"/>
        <v>0</v>
      </c>
      <c r="AL52" s="25">
        <f t="shared" si="25"/>
        <v>0</v>
      </c>
      <c r="AM52" s="22">
        <f t="shared" si="13"/>
        <v>0</v>
      </c>
      <c r="AN52" s="38"/>
      <c r="AO52" s="17">
        <f t="shared" si="26"/>
        <v>0</v>
      </c>
      <c r="AP52" s="23">
        <f t="shared" si="14"/>
        <v>20</v>
      </c>
      <c r="AQ52" s="38"/>
      <c r="AR52" s="37">
        <f t="shared" si="27"/>
        <v>0</v>
      </c>
      <c r="AS52" s="24">
        <f t="shared" si="15"/>
        <v>20</v>
      </c>
      <c r="AT52" s="38"/>
      <c r="AU52" s="42">
        <f t="shared" si="28"/>
        <v>0</v>
      </c>
      <c r="AV52" s="47">
        <f t="shared" si="29"/>
        <v>0</v>
      </c>
    </row>
    <row r="53" spans="1:48" x14ac:dyDescent="0.3">
      <c r="A53">
        <v>52</v>
      </c>
      <c r="B53" s="64">
        <f t="shared" si="30"/>
        <v>3701</v>
      </c>
      <c r="C53" s="61" t="s">
        <v>11</v>
      </c>
      <c r="D53" s="15">
        <f t="shared" si="31"/>
        <v>3800</v>
      </c>
      <c r="E53" s="6">
        <f t="shared" si="32"/>
        <v>0</v>
      </c>
      <c r="F53" s="7">
        <f t="shared" si="33"/>
        <v>0</v>
      </c>
      <c r="G53" s="34"/>
      <c r="H53" s="35">
        <f t="shared" si="0"/>
        <v>0</v>
      </c>
      <c r="I53" s="31">
        <f t="shared" si="1"/>
        <v>20</v>
      </c>
      <c r="J53" s="38"/>
      <c r="K53" s="39">
        <f t="shared" si="2"/>
        <v>0</v>
      </c>
      <c r="L53" s="63">
        <f t="shared" si="3"/>
        <v>20</v>
      </c>
      <c r="M53" s="43"/>
      <c r="N53" s="44">
        <f t="shared" si="4"/>
        <v>0</v>
      </c>
      <c r="O53" s="46">
        <f t="shared" si="16"/>
        <v>0</v>
      </c>
      <c r="P53" s="9">
        <f t="shared" si="34"/>
        <v>0</v>
      </c>
      <c r="Q53" s="10">
        <f t="shared" si="35"/>
        <v>0</v>
      </c>
      <c r="R53" s="38"/>
      <c r="S53" s="17">
        <f t="shared" si="17"/>
        <v>0</v>
      </c>
      <c r="T53" s="13">
        <f t="shared" si="7"/>
        <v>20</v>
      </c>
      <c r="U53" s="38"/>
      <c r="V53" s="45">
        <f t="shared" si="18"/>
        <v>0</v>
      </c>
      <c r="W53" s="14">
        <f t="shared" si="8"/>
        <v>20</v>
      </c>
      <c r="X53" s="38"/>
      <c r="Y53" s="45">
        <f t="shared" si="19"/>
        <v>0</v>
      </c>
      <c r="Z53" s="32">
        <f t="shared" si="20"/>
        <v>0</v>
      </c>
      <c r="AA53" s="16">
        <f t="shared" si="9"/>
        <v>0</v>
      </c>
      <c r="AB53" s="18">
        <f t="shared" si="10"/>
        <v>0</v>
      </c>
      <c r="AC53" s="38"/>
      <c r="AD53" s="17">
        <f t="shared" si="21"/>
        <v>0</v>
      </c>
      <c r="AE53" s="20">
        <f t="shared" si="11"/>
        <v>20</v>
      </c>
      <c r="AF53" s="38"/>
      <c r="AG53" s="37">
        <f t="shared" si="22"/>
        <v>0</v>
      </c>
      <c r="AH53" s="21">
        <f t="shared" si="12"/>
        <v>20</v>
      </c>
      <c r="AI53" s="41"/>
      <c r="AJ53" s="42">
        <f t="shared" si="23"/>
        <v>0</v>
      </c>
      <c r="AK53" s="47">
        <f t="shared" si="24"/>
        <v>0</v>
      </c>
      <c r="AL53" s="25">
        <f t="shared" si="25"/>
        <v>0</v>
      </c>
      <c r="AM53" s="22">
        <f t="shared" si="13"/>
        <v>0</v>
      </c>
      <c r="AN53" s="38"/>
      <c r="AO53" s="17">
        <f t="shared" si="26"/>
        <v>0</v>
      </c>
      <c r="AP53" s="23">
        <f t="shared" si="14"/>
        <v>20</v>
      </c>
      <c r="AQ53" s="38"/>
      <c r="AR53" s="37">
        <f t="shared" si="27"/>
        <v>0</v>
      </c>
      <c r="AS53" s="24">
        <f t="shared" si="15"/>
        <v>20</v>
      </c>
      <c r="AT53" s="38"/>
      <c r="AU53" s="42">
        <f t="shared" si="28"/>
        <v>0</v>
      </c>
      <c r="AV53" s="47">
        <f t="shared" si="29"/>
        <v>0</v>
      </c>
    </row>
    <row r="54" spans="1:48" x14ac:dyDescent="0.3">
      <c r="A54">
        <v>53</v>
      </c>
      <c r="B54" s="64">
        <f t="shared" si="30"/>
        <v>3801</v>
      </c>
      <c r="C54" s="61" t="s">
        <v>11</v>
      </c>
      <c r="D54" s="15">
        <f t="shared" si="31"/>
        <v>3900</v>
      </c>
      <c r="E54" s="6">
        <f t="shared" si="32"/>
        <v>0</v>
      </c>
      <c r="F54" s="7">
        <f t="shared" si="33"/>
        <v>0</v>
      </c>
      <c r="G54" s="34"/>
      <c r="H54" s="35">
        <f t="shared" si="0"/>
        <v>0</v>
      </c>
      <c r="I54" s="31">
        <f t="shared" si="1"/>
        <v>20</v>
      </c>
      <c r="J54" s="38"/>
      <c r="K54" s="39">
        <f t="shared" si="2"/>
        <v>0</v>
      </c>
      <c r="L54" s="63">
        <f t="shared" si="3"/>
        <v>20</v>
      </c>
      <c r="M54" s="43"/>
      <c r="N54" s="44">
        <f t="shared" si="4"/>
        <v>0</v>
      </c>
      <c r="O54" s="46">
        <f t="shared" si="16"/>
        <v>0</v>
      </c>
      <c r="P54" s="9">
        <f t="shared" si="34"/>
        <v>0</v>
      </c>
      <c r="Q54" s="10">
        <f t="shared" si="35"/>
        <v>0</v>
      </c>
      <c r="R54" s="38"/>
      <c r="S54" s="17">
        <f t="shared" si="17"/>
        <v>0</v>
      </c>
      <c r="T54" s="13">
        <f t="shared" si="7"/>
        <v>20</v>
      </c>
      <c r="U54" s="38"/>
      <c r="V54" s="45">
        <f t="shared" si="18"/>
        <v>0</v>
      </c>
      <c r="W54" s="14">
        <f t="shared" si="8"/>
        <v>20</v>
      </c>
      <c r="X54" s="38"/>
      <c r="Y54" s="45">
        <f t="shared" si="19"/>
        <v>0</v>
      </c>
      <c r="Z54" s="32">
        <f t="shared" si="20"/>
        <v>0</v>
      </c>
      <c r="AA54" s="16">
        <f t="shared" si="9"/>
        <v>0</v>
      </c>
      <c r="AB54" s="18">
        <f t="shared" si="10"/>
        <v>0</v>
      </c>
      <c r="AC54" s="38"/>
      <c r="AD54" s="17">
        <f t="shared" si="21"/>
        <v>0</v>
      </c>
      <c r="AE54" s="20">
        <f t="shared" si="11"/>
        <v>20</v>
      </c>
      <c r="AF54" s="38"/>
      <c r="AG54" s="37">
        <f t="shared" si="22"/>
        <v>0</v>
      </c>
      <c r="AH54" s="21">
        <f t="shared" si="12"/>
        <v>20</v>
      </c>
      <c r="AI54" s="41"/>
      <c r="AJ54" s="42">
        <f t="shared" si="23"/>
        <v>0</v>
      </c>
      <c r="AK54" s="47">
        <f t="shared" si="24"/>
        <v>0</v>
      </c>
      <c r="AL54" s="25">
        <f t="shared" si="25"/>
        <v>0</v>
      </c>
      <c r="AM54" s="22">
        <f t="shared" si="13"/>
        <v>0</v>
      </c>
      <c r="AN54" s="38"/>
      <c r="AO54" s="17">
        <f t="shared" si="26"/>
        <v>0</v>
      </c>
      <c r="AP54" s="23">
        <f t="shared" si="14"/>
        <v>20</v>
      </c>
      <c r="AQ54" s="38"/>
      <c r="AR54" s="37">
        <f t="shared" si="27"/>
        <v>0</v>
      </c>
      <c r="AS54" s="24">
        <f t="shared" si="15"/>
        <v>20</v>
      </c>
      <c r="AT54" s="38"/>
      <c r="AU54" s="42">
        <f t="shared" si="28"/>
        <v>0</v>
      </c>
      <c r="AV54" s="47">
        <f t="shared" si="29"/>
        <v>0</v>
      </c>
    </row>
    <row r="55" spans="1:48" x14ac:dyDescent="0.3">
      <c r="A55">
        <v>54</v>
      </c>
      <c r="B55" s="64">
        <f t="shared" si="30"/>
        <v>3901</v>
      </c>
      <c r="C55" s="61" t="s">
        <v>11</v>
      </c>
      <c r="D55" s="15">
        <f t="shared" si="31"/>
        <v>4000</v>
      </c>
      <c r="E55" s="6">
        <f t="shared" si="32"/>
        <v>0</v>
      </c>
      <c r="F55" s="7">
        <f t="shared" si="33"/>
        <v>0</v>
      </c>
      <c r="G55" s="34"/>
      <c r="H55" s="35">
        <f t="shared" si="0"/>
        <v>0</v>
      </c>
      <c r="I55" s="31">
        <f t="shared" si="1"/>
        <v>20</v>
      </c>
      <c r="J55" s="38"/>
      <c r="K55" s="39">
        <f t="shared" si="2"/>
        <v>0</v>
      </c>
      <c r="L55" s="63">
        <f t="shared" si="3"/>
        <v>20</v>
      </c>
      <c r="M55" s="43"/>
      <c r="N55" s="44">
        <f t="shared" si="4"/>
        <v>0</v>
      </c>
      <c r="O55" s="46">
        <f t="shared" si="16"/>
        <v>0</v>
      </c>
      <c r="P55" s="9">
        <f t="shared" si="34"/>
        <v>0</v>
      </c>
      <c r="Q55" s="10">
        <f t="shared" si="35"/>
        <v>0</v>
      </c>
      <c r="R55" s="38"/>
      <c r="S55" s="17">
        <f t="shared" si="17"/>
        <v>0</v>
      </c>
      <c r="T55" s="13">
        <f t="shared" si="7"/>
        <v>20</v>
      </c>
      <c r="U55" s="38"/>
      <c r="V55" s="45">
        <f t="shared" si="18"/>
        <v>0</v>
      </c>
      <c r="W55" s="14">
        <f t="shared" si="8"/>
        <v>20</v>
      </c>
      <c r="X55" s="38"/>
      <c r="Y55" s="45">
        <f t="shared" si="19"/>
        <v>0</v>
      </c>
      <c r="Z55" s="32">
        <f t="shared" si="20"/>
        <v>0</v>
      </c>
      <c r="AA55" s="16">
        <f t="shared" si="9"/>
        <v>0</v>
      </c>
      <c r="AB55" s="18">
        <f t="shared" si="10"/>
        <v>0</v>
      </c>
      <c r="AC55" s="38"/>
      <c r="AD55" s="17">
        <f t="shared" si="21"/>
        <v>0</v>
      </c>
      <c r="AE55" s="20">
        <f t="shared" si="11"/>
        <v>20</v>
      </c>
      <c r="AF55" s="38"/>
      <c r="AG55" s="37">
        <f t="shared" si="22"/>
        <v>0</v>
      </c>
      <c r="AH55" s="21">
        <f t="shared" si="12"/>
        <v>20</v>
      </c>
      <c r="AI55" s="41"/>
      <c r="AJ55" s="42">
        <f t="shared" si="23"/>
        <v>0</v>
      </c>
      <c r="AK55" s="47">
        <f t="shared" si="24"/>
        <v>0</v>
      </c>
      <c r="AL55" s="25">
        <f t="shared" si="25"/>
        <v>0</v>
      </c>
      <c r="AM55" s="22">
        <f t="shared" si="13"/>
        <v>0</v>
      </c>
      <c r="AN55" s="38"/>
      <c r="AO55" s="17">
        <f t="shared" si="26"/>
        <v>0</v>
      </c>
      <c r="AP55" s="23">
        <f t="shared" si="14"/>
        <v>20</v>
      </c>
      <c r="AQ55" s="38"/>
      <c r="AR55" s="37">
        <f t="shared" si="27"/>
        <v>0</v>
      </c>
      <c r="AS55" s="24">
        <f t="shared" si="15"/>
        <v>20</v>
      </c>
      <c r="AT55" s="38"/>
      <c r="AU55" s="42">
        <f t="shared" si="28"/>
        <v>0</v>
      </c>
      <c r="AV55" s="47">
        <f t="shared" si="29"/>
        <v>0</v>
      </c>
    </row>
    <row r="56" spans="1:48" x14ac:dyDescent="0.3">
      <c r="A56">
        <v>55</v>
      </c>
      <c r="B56" s="64">
        <f t="shared" si="30"/>
        <v>4001</v>
      </c>
      <c r="C56" s="61" t="s">
        <v>11</v>
      </c>
      <c r="D56" s="15">
        <f t="shared" si="31"/>
        <v>4100</v>
      </c>
      <c r="E56" s="6">
        <f t="shared" si="32"/>
        <v>0</v>
      </c>
      <c r="F56" s="7">
        <f t="shared" si="33"/>
        <v>0</v>
      </c>
      <c r="G56" s="34"/>
      <c r="H56" s="35">
        <f t="shared" si="0"/>
        <v>0</v>
      </c>
      <c r="I56" s="31">
        <f t="shared" si="1"/>
        <v>20</v>
      </c>
      <c r="J56" s="38"/>
      <c r="K56" s="39">
        <f t="shared" si="2"/>
        <v>0</v>
      </c>
      <c r="L56" s="63">
        <f t="shared" si="3"/>
        <v>20</v>
      </c>
      <c r="M56" s="43"/>
      <c r="N56" s="44">
        <f t="shared" si="4"/>
        <v>0</v>
      </c>
      <c r="O56" s="46">
        <f t="shared" si="16"/>
        <v>0</v>
      </c>
      <c r="P56" s="9">
        <f t="shared" si="34"/>
        <v>0</v>
      </c>
      <c r="Q56" s="10">
        <f t="shared" si="35"/>
        <v>0</v>
      </c>
      <c r="R56" s="38"/>
      <c r="S56" s="17">
        <f t="shared" si="17"/>
        <v>0</v>
      </c>
      <c r="T56" s="13">
        <f t="shared" si="7"/>
        <v>20</v>
      </c>
      <c r="U56" s="38"/>
      <c r="V56" s="45">
        <f t="shared" si="18"/>
        <v>0</v>
      </c>
      <c r="W56" s="14">
        <f t="shared" si="8"/>
        <v>20</v>
      </c>
      <c r="X56" s="38"/>
      <c r="Y56" s="45">
        <f t="shared" si="19"/>
        <v>0</v>
      </c>
      <c r="Z56" s="32">
        <f t="shared" si="20"/>
        <v>0</v>
      </c>
      <c r="AA56" s="16">
        <f t="shared" si="9"/>
        <v>0</v>
      </c>
      <c r="AB56" s="18">
        <f t="shared" si="10"/>
        <v>0</v>
      </c>
      <c r="AC56" s="38"/>
      <c r="AD56" s="17">
        <f t="shared" si="21"/>
        <v>0</v>
      </c>
      <c r="AE56" s="20">
        <f t="shared" si="11"/>
        <v>20</v>
      </c>
      <c r="AF56" s="38"/>
      <c r="AG56" s="37">
        <f t="shared" si="22"/>
        <v>0</v>
      </c>
      <c r="AH56" s="21">
        <f t="shared" si="12"/>
        <v>20</v>
      </c>
      <c r="AI56" s="41"/>
      <c r="AJ56" s="42">
        <f t="shared" si="23"/>
        <v>0</v>
      </c>
      <c r="AK56" s="47">
        <f t="shared" si="24"/>
        <v>0</v>
      </c>
      <c r="AL56" s="25">
        <f t="shared" si="25"/>
        <v>0</v>
      </c>
      <c r="AM56" s="22">
        <f t="shared" si="13"/>
        <v>0</v>
      </c>
      <c r="AN56" s="38"/>
      <c r="AO56" s="17">
        <f t="shared" si="26"/>
        <v>0</v>
      </c>
      <c r="AP56" s="23">
        <f t="shared" si="14"/>
        <v>20</v>
      </c>
      <c r="AQ56" s="38"/>
      <c r="AR56" s="37">
        <f t="shared" si="27"/>
        <v>0</v>
      </c>
      <c r="AS56" s="24">
        <f t="shared" si="15"/>
        <v>20</v>
      </c>
      <c r="AT56" s="38"/>
      <c r="AU56" s="42">
        <f t="shared" si="28"/>
        <v>0</v>
      </c>
      <c r="AV56" s="47">
        <f t="shared" si="29"/>
        <v>0</v>
      </c>
    </row>
    <row r="57" spans="1:48" x14ac:dyDescent="0.3">
      <c r="A57">
        <v>56</v>
      </c>
      <c r="B57" s="64">
        <f t="shared" si="30"/>
        <v>4101</v>
      </c>
      <c r="C57" s="61" t="s">
        <v>11</v>
      </c>
      <c r="D57" s="15">
        <f t="shared" si="31"/>
        <v>4200</v>
      </c>
      <c r="E57" s="6">
        <f t="shared" si="32"/>
        <v>0</v>
      </c>
      <c r="F57" s="7">
        <f t="shared" si="33"/>
        <v>0</v>
      </c>
      <c r="G57" s="34"/>
      <c r="H57" s="35">
        <f t="shared" si="0"/>
        <v>0</v>
      </c>
      <c r="I57" s="31">
        <f t="shared" si="1"/>
        <v>20</v>
      </c>
      <c r="J57" s="38"/>
      <c r="K57" s="39">
        <f t="shared" si="2"/>
        <v>0</v>
      </c>
      <c r="L57" s="63">
        <f t="shared" si="3"/>
        <v>20</v>
      </c>
      <c r="M57" s="43"/>
      <c r="N57" s="44">
        <f t="shared" si="4"/>
        <v>0</v>
      </c>
      <c r="O57" s="46">
        <f t="shared" si="16"/>
        <v>0</v>
      </c>
      <c r="P57" s="9">
        <f t="shared" si="34"/>
        <v>0</v>
      </c>
      <c r="Q57" s="10">
        <f t="shared" si="35"/>
        <v>0</v>
      </c>
      <c r="R57" s="38"/>
      <c r="S57" s="17">
        <f t="shared" si="17"/>
        <v>0</v>
      </c>
      <c r="T57" s="13">
        <f t="shared" si="7"/>
        <v>20</v>
      </c>
      <c r="U57" s="38"/>
      <c r="V57" s="45">
        <f t="shared" si="18"/>
        <v>0</v>
      </c>
      <c r="W57" s="14">
        <f t="shared" si="8"/>
        <v>20</v>
      </c>
      <c r="X57" s="38"/>
      <c r="Y57" s="45">
        <f t="shared" si="19"/>
        <v>0</v>
      </c>
      <c r="Z57" s="32">
        <f t="shared" si="20"/>
        <v>0</v>
      </c>
      <c r="AA57" s="16">
        <f t="shared" si="9"/>
        <v>0</v>
      </c>
      <c r="AB57" s="18">
        <f t="shared" si="10"/>
        <v>0</v>
      </c>
      <c r="AC57" s="38"/>
      <c r="AD57" s="17">
        <f t="shared" si="21"/>
        <v>0</v>
      </c>
      <c r="AE57" s="20">
        <f t="shared" si="11"/>
        <v>20</v>
      </c>
      <c r="AF57" s="38"/>
      <c r="AG57" s="37">
        <f t="shared" si="22"/>
        <v>0</v>
      </c>
      <c r="AH57" s="21">
        <f t="shared" si="12"/>
        <v>20</v>
      </c>
      <c r="AI57" s="41"/>
      <c r="AJ57" s="42">
        <f t="shared" si="23"/>
        <v>0</v>
      </c>
      <c r="AK57" s="47">
        <f t="shared" si="24"/>
        <v>0</v>
      </c>
      <c r="AL57" s="25">
        <f t="shared" si="25"/>
        <v>0</v>
      </c>
      <c r="AM57" s="22">
        <f t="shared" si="13"/>
        <v>0</v>
      </c>
      <c r="AN57" s="38"/>
      <c r="AO57" s="17">
        <f t="shared" si="26"/>
        <v>0</v>
      </c>
      <c r="AP57" s="23">
        <f t="shared" si="14"/>
        <v>20</v>
      </c>
      <c r="AQ57" s="38"/>
      <c r="AR57" s="37">
        <f t="shared" si="27"/>
        <v>0</v>
      </c>
      <c r="AS57" s="24">
        <f t="shared" si="15"/>
        <v>20</v>
      </c>
      <c r="AT57" s="38"/>
      <c r="AU57" s="42">
        <f t="shared" si="28"/>
        <v>0</v>
      </c>
      <c r="AV57" s="47">
        <f t="shared" si="29"/>
        <v>0</v>
      </c>
    </row>
    <row r="58" spans="1:48" x14ac:dyDescent="0.3">
      <c r="A58">
        <v>57</v>
      </c>
      <c r="B58" s="64">
        <f t="shared" si="30"/>
        <v>4201</v>
      </c>
      <c r="C58" s="61" t="s">
        <v>11</v>
      </c>
      <c r="D58" s="15">
        <f t="shared" si="31"/>
        <v>4300</v>
      </c>
      <c r="E58" s="6">
        <f t="shared" si="32"/>
        <v>0</v>
      </c>
      <c r="F58" s="7">
        <f t="shared" si="33"/>
        <v>0</v>
      </c>
      <c r="G58" s="34"/>
      <c r="H58" s="35">
        <f t="shared" si="0"/>
        <v>0</v>
      </c>
      <c r="I58" s="31">
        <f t="shared" si="1"/>
        <v>20</v>
      </c>
      <c r="J58" s="38"/>
      <c r="K58" s="39">
        <f t="shared" si="2"/>
        <v>0</v>
      </c>
      <c r="L58" s="63">
        <f t="shared" si="3"/>
        <v>20</v>
      </c>
      <c r="M58" s="43"/>
      <c r="N58" s="44">
        <f t="shared" si="4"/>
        <v>0</v>
      </c>
      <c r="O58" s="46">
        <f t="shared" si="16"/>
        <v>0</v>
      </c>
      <c r="P58" s="9">
        <f t="shared" si="34"/>
        <v>0</v>
      </c>
      <c r="Q58" s="10">
        <f t="shared" si="35"/>
        <v>0</v>
      </c>
      <c r="R58" s="38"/>
      <c r="S58" s="17">
        <f t="shared" si="17"/>
        <v>0</v>
      </c>
      <c r="T58" s="13">
        <f t="shared" si="7"/>
        <v>20</v>
      </c>
      <c r="U58" s="38"/>
      <c r="V58" s="45">
        <f t="shared" si="18"/>
        <v>0</v>
      </c>
      <c r="W58" s="14">
        <f t="shared" si="8"/>
        <v>20</v>
      </c>
      <c r="X58" s="38"/>
      <c r="Y58" s="45">
        <f t="shared" si="19"/>
        <v>0</v>
      </c>
      <c r="Z58" s="32">
        <f t="shared" si="20"/>
        <v>0</v>
      </c>
      <c r="AA58" s="16">
        <f t="shared" si="9"/>
        <v>0</v>
      </c>
      <c r="AB58" s="18">
        <f t="shared" si="10"/>
        <v>0</v>
      </c>
      <c r="AC58" s="38"/>
      <c r="AD58" s="17">
        <f t="shared" si="21"/>
        <v>0</v>
      </c>
      <c r="AE58" s="20">
        <f t="shared" si="11"/>
        <v>20</v>
      </c>
      <c r="AF58" s="38"/>
      <c r="AG58" s="37">
        <f t="shared" si="22"/>
        <v>0</v>
      </c>
      <c r="AH58" s="21">
        <f t="shared" si="12"/>
        <v>20</v>
      </c>
      <c r="AI58" s="41"/>
      <c r="AJ58" s="42">
        <f t="shared" si="23"/>
        <v>0</v>
      </c>
      <c r="AK58" s="47">
        <f t="shared" si="24"/>
        <v>0</v>
      </c>
      <c r="AL58" s="25">
        <f t="shared" si="25"/>
        <v>0</v>
      </c>
      <c r="AM58" s="22">
        <f t="shared" si="13"/>
        <v>0</v>
      </c>
      <c r="AN58" s="38"/>
      <c r="AO58" s="17">
        <f t="shared" si="26"/>
        <v>0</v>
      </c>
      <c r="AP58" s="23">
        <f t="shared" si="14"/>
        <v>20</v>
      </c>
      <c r="AQ58" s="38"/>
      <c r="AR58" s="37">
        <f t="shared" si="27"/>
        <v>0</v>
      </c>
      <c r="AS58" s="24">
        <f t="shared" si="15"/>
        <v>20</v>
      </c>
      <c r="AT58" s="38"/>
      <c r="AU58" s="42">
        <f t="shared" si="28"/>
        <v>0</v>
      </c>
      <c r="AV58" s="47">
        <f t="shared" si="29"/>
        <v>0</v>
      </c>
    </row>
    <row r="59" spans="1:48" x14ac:dyDescent="0.3">
      <c r="A59">
        <v>58</v>
      </c>
      <c r="B59" s="64">
        <f t="shared" si="30"/>
        <v>4301</v>
      </c>
      <c r="C59" s="61" t="s">
        <v>11</v>
      </c>
      <c r="D59" s="15">
        <f t="shared" si="31"/>
        <v>4400</v>
      </c>
      <c r="E59" s="6">
        <f t="shared" si="32"/>
        <v>0</v>
      </c>
      <c r="F59" s="7">
        <f t="shared" si="33"/>
        <v>0</v>
      </c>
      <c r="G59" s="34"/>
      <c r="H59" s="35">
        <f t="shared" si="0"/>
        <v>0</v>
      </c>
      <c r="I59" s="31">
        <f t="shared" si="1"/>
        <v>20</v>
      </c>
      <c r="J59" s="38"/>
      <c r="K59" s="39">
        <f t="shared" si="2"/>
        <v>0</v>
      </c>
      <c r="L59" s="63">
        <f t="shared" si="3"/>
        <v>20</v>
      </c>
      <c r="M59" s="43"/>
      <c r="N59" s="44">
        <f t="shared" si="4"/>
        <v>0</v>
      </c>
      <c r="O59" s="46">
        <f t="shared" si="16"/>
        <v>0</v>
      </c>
      <c r="P59" s="9">
        <f t="shared" si="34"/>
        <v>0</v>
      </c>
      <c r="Q59" s="10">
        <f t="shared" si="35"/>
        <v>0</v>
      </c>
      <c r="R59" s="38"/>
      <c r="S59" s="17">
        <f t="shared" si="17"/>
        <v>0</v>
      </c>
      <c r="T59" s="13">
        <f t="shared" si="7"/>
        <v>20</v>
      </c>
      <c r="U59" s="38"/>
      <c r="V59" s="45">
        <f t="shared" si="18"/>
        <v>0</v>
      </c>
      <c r="W59" s="14">
        <f t="shared" si="8"/>
        <v>20</v>
      </c>
      <c r="X59" s="38"/>
      <c r="Y59" s="45">
        <f t="shared" si="19"/>
        <v>0</v>
      </c>
      <c r="Z59" s="32">
        <f t="shared" si="20"/>
        <v>0</v>
      </c>
      <c r="AA59" s="16">
        <f t="shared" si="9"/>
        <v>0</v>
      </c>
      <c r="AB59" s="18">
        <f t="shared" si="10"/>
        <v>0</v>
      </c>
      <c r="AC59" s="38"/>
      <c r="AD59" s="17">
        <f t="shared" si="21"/>
        <v>0</v>
      </c>
      <c r="AE59" s="20">
        <f t="shared" si="11"/>
        <v>20</v>
      </c>
      <c r="AF59" s="38"/>
      <c r="AG59" s="37">
        <f t="shared" si="22"/>
        <v>0</v>
      </c>
      <c r="AH59" s="21">
        <f t="shared" si="12"/>
        <v>20</v>
      </c>
      <c r="AI59" s="41"/>
      <c r="AJ59" s="42">
        <f t="shared" si="23"/>
        <v>0</v>
      </c>
      <c r="AK59" s="47">
        <f t="shared" si="24"/>
        <v>0</v>
      </c>
      <c r="AL59" s="25">
        <f t="shared" si="25"/>
        <v>0</v>
      </c>
      <c r="AM59" s="22">
        <f t="shared" si="13"/>
        <v>0</v>
      </c>
      <c r="AN59" s="38"/>
      <c r="AO59" s="17">
        <f t="shared" si="26"/>
        <v>0</v>
      </c>
      <c r="AP59" s="23">
        <f t="shared" si="14"/>
        <v>20</v>
      </c>
      <c r="AQ59" s="38"/>
      <c r="AR59" s="37">
        <f t="shared" si="27"/>
        <v>0</v>
      </c>
      <c r="AS59" s="24">
        <f t="shared" si="15"/>
        <v>20</v>
      </c>
      <c r="AT59" s="38"/>
      <c r="AU59" s="42">
        <f t="shared" si="28"/>
        <v>0</v>
      </c>
      <c r="AV59" s="47">
        <f t="shared" si="29"/>
        <v>0</v>
      </c>
    </row>
    <row r="60" spans="1:48" x14ac:dyDescent="0.3">
      <c r="A60">
        <v>59</v>
      </c>
      <c r="B60" s="64">
        <f t="shared" si="30"/>
        <v>4401</v>
      </c>
      <c r="C60" s="61" t="s">
        <v>11</v>
      </c>
      <c r="D60" s="15">
        <f t="shared" si="31"/>
        <v>4500</v>
      </c>
      <c r="E60" s="6">
        <f t="shared" si="32"/>
        <v>0</v>
      </c>
      <c r="F60" s="7">
        <f t="shared" si="33"/>
        <v>0</v>
      </c>
      <c r="G60" s="34"/>
      <c r="H60" s="35">
        <f t="shared" si="0"/>
        <v>0</v>
      </c>
      <c r="I60" s="31">
        <f t="shared" si="1"/>
        <v>20</v>
      </c>
      <c r="J60" s="38"/>
      <c r="K60" s="39">
        <f t="shared" si="2"/>
        <v>0</v>
      </c>
      <c r="L60" s="63">
        <f t="shared" si="3"/>
        <v>20</v>
      </c>
      <c r="M60" s="43"/>
      <c r="N60" s="44">
        <f t="shared" si="4"/>
        <v>0</v>
      </c>
      <c r="O60" s="46">
        <f t="shared" si="16"/>
        <v>0</v>
      </c>
      <c r="P60" s="9">
        <f t="shared" si="34"/>
        <v>0</v>
      </c>
      <c r="Q60" s="10">
        <f t="shared" si="35"/>
        <v>0</v>
      </c>
      <c r="R60" s="38"/>
      <c r="S60" s="17">
        <f t="shared" si="17"/>
        <v>0</v>
      </c>
      <c r="T60" s="13">
        <f t="shared" si="7"/>
        <v>20</v>
      </c>
      <c r="U60" s="38"/>
      <c r="V60" s="45">
        <f t="shared" si="18"/>
        <v>0</v>
      </c>
      <c r="W60" s="14">
        <f t="shared" si="8"/>
        <v>20</v>
      </c>
      <c r="X60" s="38"/>
      <c r="Y60" s="45">
        <f t="shared" si="19"/>
        <v>0</v>
      </c>
      <c r="Z60" s="32">
        <f t="shared" si="20"/>
        <v>0</v>
      </c>
      <c r="AA60" s="16">
        <f t="shared" si="9"/>
        <v>0</v>
      </c>
      <c r="AB60" s="18">
        <f t="shared" si="10"/>
        <v>0</v>
      </c>
      <c r="AC60" s="38"/>
      <c r="AD60" s="17">
        <f t="shared" si="21"/>
        <v>0</v>
      </c>
      <c r="AE60" s="20">
        <f t="shared" si="11"/>
        <v>20</v>
      </c>
      <c r="AF60" s="38"/>
      <c r="AG60" s="37">
        <f t="shared" si="22"/>
        <v>0</v>
      </c>
      <c r="AH60" s="21">
        <f t="shared" si="12"/>
        <v>20</v>
      </c>
      <c r="AI60" s="41"/>
      <c r="AJ60" s="42">
        <f t="shared" si="23"/>
        <v>0</v>
      </c>
      <c r="AK60" s="47">
        <f t="shared" si="24"/>
        <v>0</v>
      </c>
      <c r="AL60" s="25">
        <f t="shared" si="25"/>
        <v>0</v>
      </c>
      <c r="AM60" s="22">
        <f t="shared" si="13"/>
        <v>0</v>
      </c>
      <c r="AN60" s="38"/>
      <c r="AO60" s="17">
        <f t="shared" si="26"/>
        <v>0</v>
      </c>
      <c r="AP60" s="23">
        <f t="shared" si="14"/>
        <v>20</v>
      </c>
      <c r="AQ60" s="38"/>
      <c r="AR60" s="37">
        <f t="shared" si="27"/>
        <v>0</v>
      </c>
      <c r="AS60" s="24">
        <f t="shared" si="15"/>
        <v>20</v>
      </c>
      <c r="AT60" s="38"/>
      <c r="AU60" s="42">
        <f t="shared" si="28"/>
        <v>0</v>
      </c>
      <c r="AV60" s="47">
        <f t="shared" si="29"/>
        <v>0</v>
      </c>
    </row>
    <row r="61" spans="1:48" x14ac:dyDescent="0.3">
      <c r="A61">
        <v>60</v>
      </c>
      <c r="B61" s="64">
        <f t="shared" si="30"/>
        <v>4501</v>
      </c>
      <c r="C61" s="61" t="s">
        <v>11</v>
      </c>
      <c r="D61" s="15">
        <f t="shared" si="31"/>
        <v>4600</v>
      </c>
      <c r="E61" s="6">
        <f t="shared" si="32"/>
        <v>0</v>
      </c>
      <c r="F61" s="7">
        <f t="shared" si="33"/>
        <v>0</v>
      </c>
      <c r="G61" s="34"/>
      <c r="H61" s="35">
        <f t="shared" si="0"/>
        <v>0</v>
      </c>
      <c r="I61" s="31">
        <f t="shared" si="1"/>
        <v>20</v>
      </c>
      <c r="J61" s="38"/>
      <c r="K61" s="39">
        <f t="shared" si="2"/>
        <v>0</v>
      </c>
      <c r="L61" s="63">
        <f t="shared" si="3"/>
        <v>20</v>
      </c>
      <c r="M61" s="43"/>
      <c r="N61" s="44">
        <f t="shared" si="4"/>
        <v>0</v>
      </c>
      <c r="O61" s="46">
        <f t="shared" si="16"/>
        <v>0</v>
      </c>
      <c r="P61" s="9">
        <f t="shared" si="34"/>
        <v>0</v>
      </c>
      <c r="Q61" s="10">
        <f t="shared" si="35"/>
        <v>0</v>
      </c>
      <c r="R61" s="38"/>
      <c r="S61" s="17">
        <f t="shared" si="17"/>
        <v>0</v>
      </c>
      <c r="T61" s="13">
        <f t="shared" si="7"/>
        <v>20</v>
      </c>
      <c r="U61" s="38"/>
      <c r="V61" s="45">
        <f t="shared" si="18"/>
        <v>0</v>
      </c>
      <c r="W61" s="14">
        <f t="shared" si="8"/>
        <v>20</v>
      </c>
      <c r="X61" s="38"/>
      <c r="Y61" s="45">
        <f t="shared" si="19"/>
        <v>0</v>
      </c>
      <c r="Z61" s="32">
        <f t="shared" si="20"/>
        <v>0</v>
      </c>
      <c r="AA61" s="16">
        <f t="shared" si="9"/>
        <v>0</v>
      </c>
      <c r="AB61" s="18">
        <f t="shared" si="10"/>
        <v>0</v>
      </c>
      <c r="AC61" s="38"/>
      <c r="AD61" s="17">
        <f t="shared" si="21"/>
        <v>0</v>
      </c>
      <c r="AE61" s="20">
        <f t="shared" si="11"/>
        <v>20</v>
      </c>
      <c r="AF61" s="38"/>
      <c r="AG61" s="37">
        <f t="shared" si="22"/>
        <v>0</v>
      </c>
      <c r="AH61" s="21">
        <f t="shared" si="12"/>
        <v>20</v>
      </c>
      <c r="AI61" s="41"/>
      <c r="AJ61" s="42">
        <f t="shared" si="23"/>
        <v>0</v>
      </c>
      <c r="AK61" s="47">
        <f t="shared" si="24"/>
        <v>0</v>
      </c>
      <c r="AL61" s="25">
        <f t="shared" si="25"/>
        <v>0</v>
      </c>
      <c r="AM61" s="22">
        <f t="shared" si="13"/>
        <v>0</v>
      </c>
      <c r="AN61" s="38"/>
      <c r="AO61" s="17">
        <f t="shared" si="26"/>
        <v>0</v>
      </c>
      <c r="AP61" s="23">
        <f t="shared" si="14"/>
        <v>20</v>
      </c>
      <c r="AQ61" s="38"/>
      <c r="AR61" s="37">
        <f t="shared" si="27"/>
        <v>0</v>
      </c>
      <c r="AS61" s="24">
        <f t="shared" si="15"/>
        <v>20</v>
      </c>
      <c r="AT61" s="38"/>
      <c r="AU61" s="42">
        <f t="shared" si="28"/>
        <v>0</v>
      </c>
      <c r="AV61" s="47">
        <f t="shared" si="29"/>
        <v>0</v>
      </c>
    </row>
    <row r="62" spans="1:48" x14ac:dyDescent="0.3">
      <c r="A62">
        <v>61</v>
      </c>
      <c r="B62" s="64">
        <f t="shared" si="30"/>
        <v>4601</v>
      </c>
      <c r="C62" s="61" t="s">
        <v>11</v>
      </c>
      <c r="D62" s="15">
        <f t="shared" si="31"/>
        <v>4700</v>
      </c>
      <c r="E62" s="6">
        <f t="shared" si="32"/>
        <v>0</v>
      </c>
      <c r="F62" s="7">
        <f t="shared" si="33"/>
        <v>0</v>
      </c>
      <c r="G62" s="34"/>
      <c r="H62" s="35">
        <f t="shared" si="0"/>
        <v>0</v>
      </c>
      <c r="I62" s="31">
        <f t="shared" si="1"/>
        <v>20</v>
      </c>
      <c r="J62" s="38"/>
      <c r="K62" s="39">
        <f t="shared" si="2"/>
        <v>0</v>
      </c>
      <c r="L62" s="63">
        <f t="shared" si="3"/>
        <v>20</v>
      </c>
      <c r="M62" s="43"/>
      <c r="N62" s="44">
        <f t="shared" si="4"/>
        <v>0</v>
      </c>
      <c r="O62" s="46">
        <f t="shared" si="16"/>
        <v>0</v>
      </c>
      <c r="P62" s="9">
        <f t="shared" si="34"/>
        <v>0</v>
      </c>
      <c r="Q62" s="10">
        <f t="shared" si="35"/>
        <v>0</v>
      </c>
      <c r="R62" s="38"/>
      <c r="S62" s="17">
        <f t="shared" si="17"/>
        <v>0</v>
      </c>
      <c r="T62" s="13">
        <f t="shared" si="7"/>
        <v>20</v>
      </c>
      <c r="U62" s="38"/>
      <c r="V62" s="45">
        <f t="shared" si="18"/>
        <v>0</v>
      </c>
      <c r="W62" s="14">
        <f t="shared" si="8"/>
        <v>20</v>
      </c>
      <c r="X62" s="38"/>
      <c r="Y62" s="45">
        <f t="shared" si="19"/>
        <v>0</v>
      </c>
      <c r="Z62" s="32">
        <f t="shared" si="20"/>
        <v>0</v>
      </c>
      <c r="AA62" s="16">
        <f t="shared" si="9"/>
        <v>0</v>
      </c>
      <c r="AB62" s="18">
        <f t="shared" si="10"/>
        <v>0</v>
      </c>
      <c r="AC62" s="38"/>
      <c r="AD62" s="17">
        <f t="shared" si="21"/>
        <v>0</v>
      </c>
      <c r="AE62" s="20">
        <f t="shared" si="11"/>
        <v>20</v>
      </c>
      <c r="AF62" s="38"/>
      <c r="AG62" s="37">
        <f t="shared" si="22"/>
        <v>0</v>
      </c>
      <c r="AH62" s="21">
        <f t="shared" si="12"/>
        <v>20</v>
      </c>
      <c r="AI62" s="41"/>
      <c r="AJ62" s="42">
        <f t="shared" si="23"/>
        <v>0</v>
      </c>
      <c r="AK62" s="47">
        <f t="shared" si="24"/>
        <v>0</v>
      </c>
      <c r="AL62" s="25">
        <f t="shared" si="25"/>
        <v>0</v>
      </c>
      <c r="AM62" s="22">
        <f t="shared" si="13"/>
        <v>0</v>
      </c>
      <c r="AN62" s="38"/>
      <c r="AO62" s="17">
        <f t="shared" si="26"/>
        <v>0</v>
      </c>
      <c r="AP62" s="23">
        <f t="shared" si="14"/>
        <v>20</v>
      </c>
      <c r="AQ62" s="38"/>
      <c r="AR62" s="37">
        <f t="shared" si="27"/>
        <v>0</v>
      </c>
      <c r="AS62" s="24">
        <f t="shared" si="15"/>
        <v>20</v>
      </c>
      <c r="AT62" s="38"/>
      <c r="AU62" s="42">
        <f t="shared" si="28"/>
        <v>0</v>
      </c>
      <c r="AV62" s="47">
        <f t="shared" si="29"/>
        <v>0</v>
      </c>
    </row>
    <row r="63" spans="1:48" x14ac:dyDescent="0.3">
      <c r="A63">
        <v>62</v>
      </c>
      <c r="B63" s="64">
        <f t="shared" si="30"/>
        <v>4701</v>
      </c>
      <c r="C63" s="61" t="s">
        <v>11</v>
      </c>
      <c r="D63" s="15">
        <f t="shared" si="31"/>
        <v>4800</v>
      </c>
      <c r="E63" s="6">
        <f t="shared" si="32"/>
        <v>0</v>
      </c>
      <c r="F63" s="7">
        <f t="shared" si="33"/>
        <v>0</v>
      </c>
      <c r="G63" s="34"/>
      <c r="H63" s="35">
        <f t="shared" si="0"/>
        <v>0</v>
      </c>
      <c r="I63" s="31">
        <f t="shared" si="1"/>
        <v>20</v>
      </c>
      <c r="J63" s="38"/>
      <c r="K63" s="39">
        <f t="shared" si="2"/>
        <v>0</v>
      </c>
      <c r="L63" s="63">
        <f t="shared" si="3"/>
        <v>20</v>
      </c>
      <c r="M63" s="43"/>
      <c r="N63" s="44">
        <f t="shared" si="4"/>
        <v>0</v>
      </c>
      <c r="O63" s="46">
        <f t="shared" si="16"/>
        <v>0</v>
      </c>
      <c r="P63" s="9">
        <f t="shared" si="34"/>
        <v>0</v>
      </c>
      <c r="Q63" s="10">
        <f t="shared" si="35"/>
        <v>0</v>
      </c>
      <c r="R63" s="38"/>
      <c r="S63" s="17">
        <f t="shared" si="17"/>
        <v>0</v>
      </c>
      <c r="T63" s="13">
        <f t="shared" si="7"/>
        <v>20</v>
      </c>
      <c r="U63" s="38"/>
      <c r="V63" s="45">
        <f t="shared" si="18"/>
        <v>0</v>
      </c>
      <c r="W63" s="14">
        <f t="shared" si="8"/>
        <v>20</v>
      </c>
      <c r="X63" s="38"/>
      <c r="Y63" s="45">
        <f t="shared" si="19"/>
        <v>0</v>
      </c>
      <c r="Z63" s="32">
        <f t="shared" si="20"/>
        <v>0</v>
      </c>
      <c r="AA63" s="16">
        <f t="shared" ref="AA63:AA90" si="36">IF(AB63=$H$6,"",AB63/B63)</f>
        <v>0</v>
      </c>
      <c r="AB63" s="18">
        <f t="shared" si="10"/>
        <v>0</v>
      </c>
      <c r="AC63" s="38"/>
      <c r="AD63" s="17">
        <f t="shared" si="21"/>
        <v>0</v>
      </c>
      <c r="AE63" s="20">
        <f t="shared" si="11"/>
        <v>20</v>
      </c>
      <c r="AF63" s="38"/>
      <c r="AG63" s="37">
        <f t="shared" si="22"/>
        <v>0</v>
      </c>
      <c r="AH63" s="21">
        <f t="shared" si="12"/>
        <v>20</v>
      </c>
      <c r="AI63" s="41"/>
      <c r="AJ63" s="42">
        <f t="shared" si="23"/>
        <v>0</v>
      </c>
      <c r="AK63" s="47">
        <f t="shared" si="24"/>
        <v>0</v>
      </c>
      <c r="AL63" s="25">
        <f t="shared" si="25"/>
        <v>0</v>
      </c>
      <c r="AM63" s="22">
        <f t="shared" si="13"/>
        <v>0</v>
      </c>
      <c r="AN63" s="38"/>
      <c r="AO63" s="17">
        <f t="shared" si="26"/>
        <v>0</v>
      </c>
      <c r="AP63" s="23">
        <f t="shared" si="14"/>
        <v>20</v>
      </c>
      <c r="AQ63" s="38"/>
      <c r="AR63" s="37">
        <f t="shared" si="27"/>
        <v>0</v>
      </c>
      <c r="AS63" s="24">
        <f t="shared" si="15"/>
        <v>20</v>
      </c>
      <c r="AT63" s="38"/>
      <c r="AU63" s="42">
        <f t="shared" si="28"/>
        <v>0</v>
      </c>
      <c r="AV63" s="47">
        <f t="shared" si="29"/>
        <v>0</v>
      </c>
    </row>
    <row r="64" spans="1:48" x14ac:dyDescent="0.3">
      <c r="A64">
        <v>63</v>
      </c>
      <c r="B64" s="64">
        <f>SUM(D63+1)</f>
        <v>4801</v>
      </c>
      <c r="C64" s="61" t="s">
        <v>11</v>
      </c>
      <c r="D64" s="15">
        <f>SUM(D63+$H$13)</f>
        <v>4900</v>
      </c>
      <c r="E64" s="6">
        <f t="shared" si="32"/>
        <v>0</v>
      </c>
      <c r="F64" s="7">
        <f t="shared" si="33"/>
        <v>0</v>
      </c>
      <c r="G64" s="34"/>
      <c r="H64" s="35">
        <f t="shared" si="0"/>
        <v>0</v>
      </c>
      <c r="I64" s="31">
        <f t="shared" si="1"/>
        <v>20</v>
      </c>
      <c r="J64" s="38"/>
      <c r="K64" s="39">
        <f t="shared" si="2"/>
        <v>0</v>
      </c>
      <c r="L64" s="63">
        <f t="shared" si="3"/>
        <v>20</v>
      </c>
      <c r="M64" s="43"/>
      <c r="N64" s="44">
        <f t="shared" si="4"/>
        <v>0</v>
      </c>
      <c r="O64" s="46">
        <f t="shared" si="16"/>
        <v>0</v>
      </c>
      <c r="P64" s="9">
        <f t="shared" si="34"/>
        <v>0</v>
      </c>
      <c r="Q64" s="10">
        <f t="shared" si="35"/>
        <v>0</v>
      </c>
      <c r="R64" s="38"/>
      <c r="S64" s="17">
        <f t="shared" si="17"/>
        <v>0</v>
      </c>
      <c r="T64" s="13">
        <f t="shared" si="7"/>
        <v>20</v>
      </c>
      <c r="U64" s="38"/>
      <c r="V64" s="45">
        <f t="shared" si="18"/>
        <v>0</v>
      </c>
      <c r="W64" s="14">
        <f t="shared" si="8"/>
        <v>20</v>
      </c>
      <c r="X64" s="38"/>
      <c r="Y64" s="45">
        <f t="shared" si="19"/>
        <v>0</v>
      </c>
      <c r="Z64" s="32">
        <f t="shared" si="20"/>
        <v>0</v>
      </c>
      <c r="AA64" s="16">
        <f t="shared" si="36"/>
        <v>0</v>
      </c>
      <c r="AB64" s="18">
        <f t="shared" si="10"/>
        <v>0</v>
      </c>
      <c r="AC64" s="38"/>
      <c r="AD64" s="17">
        <f t="shared" si="21"/>
        <v>0</v>
      </c>
      <c r="AE64" s="20">
        <f t="shared" si="11"/>
        <v>20</v>
      </c>
      <c r="AF64" s="38"/>
      <c r="AG64" s="37">
        <f t="shared" si="22"/>
        <v>0</v>
      </c>
      <c r="AH64" s="21">
        <f t="shared" si="12"/>
        <v>20</v>
      </c>
      <c r="AI64" s="41"/>
      <c r="AJ64" s="42">
        <f t="shared" si="23"/>
        <v>0</v>
      </c>
      <c r="AK64" s="47">
        <f t="shared" si="24"/>
        <v>0</v>
      </c>
      <c r="AL64" s="25">
        <f t="shared" si="25"/>
        <v>0</v>
      </c>
      <c r="AM64" s="22">
        <f t="shared" si="13"/>
        <v>0</v>
      </c>
      <c r="AN64" s="38"/>
      <c r="AO64" s="17">
        <f t="shared" si="26"/>
        <v>0</v>
      </c>
      <c r="AP64" s="23">
        <f t="shared" si="14"/>
        <v>20</v>
      </c>
      <c r="AQ64" s="38"/>
      <c r="AR64" s="37">
        <f t="shared" si="27"/>
        <v>0</v>
      </c>
      <c r="AS64" s="24">
        <f t="shared" si="15"/>
        <v>20</v>
      </c>
      <c r="AT64" s="38"/>
      <c r="AU64" s="42">
        <f t="shared" si="28"/>
        <v>0</v>
      </c>
      <c r="AV64" s="47">
        <f t="shared" si="29"/>
        <v>0</v>
      </c>
    </row>
    <row r="65" spans="1:48" x14ac:dyDescent="0.3">
      <c r="A65">
        <v>64</v>
      </c>
      <c r="B65" s="64">
        <f t="shared" si="30"/>
        <v>4901</v>
      </c>
      <c r="C65" s="61" t="s">
        <v>11</v>
      </c>
      <c r="D65" s="15">
        <f t="shared" si="31"/>
        <v>5000</v>
      </c>
      <c r="E65" s="6">
        <f t="shared" si="32"/>
        <v>0</v>
      </c>
      <c r="F65" s="7">
        <f t="shared" si="33"/>
        <v>0</v>
      </c>
      <c r="G65" s="34"/>
      <c r="H65" s="35">
        <f t="shared" si="0"/>
        <v>0</v>
      </c>
      <c r="I65" s="31">
        <f t="shared" si="1"/>
        <v>20</v>
      </c>
      <c r="J65" s="38"/>
      <c r="K65" s="39">
        <f t="shared" si="2"/>
        <v>0</v>
      </c>
      <c r="L65" s="63">
        <f t="shared" si="3"/>
        <v>20</v>
      </c>
      <c r="M65" s="43"/>
      <c r="N65" s="44">
        <f t="shared" si="4"/>
        <v>0</v>
      </c>
      <c r="O65" s="46">
        <f t="shared" si="16"/>
        <v>0</v>
      </c>
      <c r="P65" s="9">
        <f t="shared" si="34"/>
        <v>0</v>
      </c>
      <c r="Q65" s="10">
        <f t="shared" si="35"/>
        <v>0</v>
      </c>
      <c r="R65" s="38"/>
      <c r="S65" s="17">
        <f t="shared" si="17"/>
        <v>0</v>
      </c>
      <c r="T65" s="13">
        <f t="shared" si="7"/>
        <v>20</v>
      </c>
      <c r="U65" s="38"/>
      <c r="V65" s="45">
        <f t="shared" si="18"/>
        <v>0</v>
      </c>
      <c r="W65" s="14">
        <f t="shared" si="8"/>
        <v>20</v>
      </c>
      <c r="X65" s="38"/>
      <c r="Y65" s="45">
        <f t="shared" si="19"/>
        <v>0</v>
      </c>
      <c r="Z65" s="32">
        <f t="shared" si="20"/>
        <v>0</v>
      </c>
      <c r="AA65" s="16">
        <f t="shared" si="36"/>
        <v>0</v>
      </c>
      <c r="AB65" s="18">
        <f t="shared" si="10"/>
        <v>0</v>
      </c>
      <c r="AC65" s="38"/>
      <c r="AD65" s="17">
        <f t="shared" si="21"/>
        <v>0</v>
      </c>
      <c r="AE65" s="20">
        <f t="shared" si="11"/>
        <v>20</v>
      </c>
      <c r="AF65" s="38"/>
      <c r="AG65" s="37">
        <f t="shared" si="22"/>
        <v>0</v>
      </c>
      <c r="AH65" s="21">
        <f t="shared" si="12"/>
        <v>20</v>
      </c>
      <c r="AI65" s="41"/>
      <c r="AJ65" s="42">
        <f t="shared" si="23"/>
        <v>0</v>
      </c>
      <c r="AK65" s="47">
        <f t="shared" si="24"/>
        <v>0</v>
      </c>
      <c r="AL65" s="25">
        <f t="shared" si="25"/>
        <v>0</v>
      </c>
      <c r="AM65" s="22">
        <f t="shared" si="13"/>
        <v>0</v>
      </c>
      <c r="AN65" s="38"/>
      <c r="AO65" s="17">
        <f t="shared" si="26"/>
        <v>0</v>
      </c>
      <c r="AP65" s="23">
        <f t="shared" si="14"/>
        <v>20</v>
      </c>
      <c r="AQ65" s="38"/>
      <c r="AR65" s="37">
        <f t="shared" si="27"/>
        <v>0</v>
      </c>
      <c r="AS65" s="24">
        <f t="shared" si="15"/>
        <v>20</v>
      </c>
      <c r="AT65" s="38"/>
      <c r="AU65" s="42">
        <f t="shared" si="28"/>
        <v>0</v>
      </c>
      <c r="AV65" s="47">
        <f t="shared" si="29"/>
        <v>0</v>
      </c>
    </row>
    <row r="66" spans="1:48" x14ac:dyDescent="0.3">
      <c r="A66">
        <v>65</v>
      </c>
      <c r="B66" s="64">
        <f t="shared" si="30"/>
        <v>5001</v>
      </c>
      <c r="C66" s="61" t="s">
        <v>11</v>
      </c>
      <c r="D66" s="15">
        <f t="shared" si="31"/>
        <v>5100</v>
      </c>
      <c r="E66" s="6">
        <f t="shared" si="32"/>
        <v>0</v>
      </c>
      <c r="F66" s="7">
        <f t="shared" si="33"/>
        <v>0</v>
      </c>
      <c r="G66" s="34"/>
      <c r="H66" s="35">
        <f t="shared" si="0"/>
        <v>0</v>
      </c>
      <c r="I66" s="31">
        <f t="shared" si="1"/>
        <v>20</v>
      </c>
      <c r="J66" s="38"/>
      <c r="K66" s="39">
        <f t="shared" si="2"/>
        <v>0</v>
      </c>
      <c r="L66" s="63">
        <f t="shared" si="3"/>
        <v>20</v>
      </c>
      <c r="M66" s="43"/>
      <c r="N66" s="44">
        <f t="shared" si="4"/>
        <v>0</v>
      </c>
      <c r="O66" s="46">
        <f t="shared" si="16"/>
        <v>0</v>
      </c>
      <c r="P66" s="9">
        <f t="shared" ref="P66:P90" si="37">IF(Q66=$H$6,"",Q66/B66)</f>
        <v>0</v>
      </c>
      <c r="Q66" s="10">
        <f t="shared" si="35"/>
        <v>0</v>
      </c>
      <c r="R66" s="38"/>
      <c r="S66" s="17">
        <f t="shared" si="17"/>
        <v>0</v>
      </c>
      <c r="T66" s="13">
        <f t="shared" si="7"/>
        <v>20</v>
      </c>
      <c r="U66" s="38"/>
      <c r="V66" s="45">
        <f t="shared" si="18"/>
        <v>0</v>
      </c>
      <c r="W66" s="14">
        <f t="shared" si="8"/>
        <v>20</v>
      </c>
      <c r="X66" s="38"/>
      <c r="Y66" s="45">
        <f t="shared" si="19"/>
        <v>0</v>
      </c>
      <c r="Z66" s="32">
        <f t="shared" si="20"/>
        <v>0</v>
      </c>
      <c r="AA66" s="16">
        <f t="shared" si="36"/>
        <v>0</v>
      </c>
      <c r="AB66" s="18">
        <f t="shared" si="10"/>
        <v>0</v>
      </c>
      <c r="AC66" s="38"/>
      <c r="AD66" s="17">
        <f t="shared" si="21"/>
        <v>0</v>
      </c>
      <c r="AE66" s="20">
        <f t="shared" si="11"/>
        <v>20</v>
      </c>
      <c r="AF66" s="38"/>
      <c r="AG66" s="37">
        <f t="shared" si="22"/>
        <v>0</v>
      </c>
      <c r="AH66" s="21">
        <f t="shared" si="12"/>
        <v>20</v>
      </c>
      <c r="AI66" s="41"/>
      <c r="AJ66" s="42">
        <f t="shared" si="23"/>
        <v>0</v>
      </c>
      <c r="AK66" s="47">
        <f t="shared" si="24"/>
        <v>0</v>
      </c>
      <c r="AL66" s="25">
        <f t="shared" si="25"/>
        <v>0</v>
      </c>
      <c r="AM66" s="22">
        <f t="shared" si="13"/>
        <v>0</v>
      </c>
      <c r="AN66" s="38"/>
      <c r="AO66" s="17">
        <f t="shared" si="26"/>
        <v>0</v>
      </c>
      <c r="AP66" s="23">
        <f t="shared" si="14"/>
        <v>20</v>
      </c>
      <c r="AQ66" s="38"/>
      <c r="AR66" s="37">
        <f t="shared" si="27"/>
        <v>0</v>
      </c>
      <c r="AS66" s="24">
        <f t="shared" si="15"/>
        <v>20</v>
      </c>
      <c r="AT66" s="38"/>
      <c r="AU66" s="42">
        <f t="shared" si="28"/>
        <v>0</v>
      </c>
      <c r="AV66" s="47">
        <f t="shared" si="29"/>
        <v>0</v>
      </c>
    </row>
    <row r="67" spans="1:48" x14ac:dyDescent="0.3">
      <c r="A67">
        <v>66</v>
      </c>
      <c r="B67" s="64">
        <f t="shared" si="30"/>
        <v>5101</v>
      </c>
      <c r="C67" s="61" t="s">
        <v>11</v>
      </c>
      <c r="D67" s="15">
        <f t="shared" si="31"/>
        <v>5200</v>
      </c>
      <c r="E67" s="6">
        <f t="shared" si="32"/>
        <v>0</v>
      </c>
      <c r="F67" s="7">
        <f t="shared" si="33"/>
        <v>0</v>
      </c>
      <c r="G67" s="34"/>
      <c r="H67" s="35">
        <f t="shared" si="0"/>
        <v>0</v>
      </c>
      <c r="I67" s="31">
        <f t="shared" si="1"/>
        <v>20</v>
      </c>
      <c r="J67" s="38"/>
      <c r="K67" s="39">
        <f t="shared" si="2"/>
        <v>0</v>
      </c>
      <c r="L67" s="63">
        <f t="shared" si="3"/>
        <v>20</v>
      </c>
      <c r="M67" s="43"/>
      <c r="N67" s="44">
        <f t="shared" si="4"/>
        <v>0</v>
      </c>
      <c r="O67" s="46">
        <f t="shared" si="16"/>
        <v>0</v>
      </c>
      <c r="P67" s="9">
        <f t="shared" si="37"/>
        <v>0</v>
      </c>
      <c r="Q67" s="10">
        <f t="shared" si="35"/>
        <v>0</v>
      </c>
      <c r="R67" s="38"/>
      <c r="S67" s="17">
        <f t="shared" si="17"/>
        <v>0</v>
      </c>
      <c r="T67" s="13">
        <f t="shared" si="7"/>
        <v>20</v>
      </c>
      <c r="U67" s="38"/>
      <c r="V67" s="45">
        <f t="shared" si="18"/>
        <v>0</v>
      </c>
      <c r="W67" s="14">
        <f t="shared" si="8"/>
        <v>20</v>
      </c>
      <c r="X67" s="38"/>
      <c r="Y67" s="45">
        <f t="shared" si="19"/>
        <v>0</v>
      </c>
      <c r="Z67" s="32">
        <f t="shared" si="20"/>
        <v>0</v>
      </c>
      <c r="AA67" s="16">
        <f t="shared" si="36"/>
        <v>0</v>
      </c>
      <c r="AB67" s="18">
        <f t="shared" si="10"/>
        <v>0</v>
      </c>
      <c r="AC67" s="38"/>
      <c r="AD67" s="17">
        <f t="shared" si="21"/>
        <v>0</v>
      </c>
      <c r="AE67" s="20">
        <f t="shared" si="11"/>
        <v>20</v>
      </c>
      <c r="AF67" s="38"/>
      <c r="AG67" s="37">
        <f t="shared" si="22"/>
        <v>0</v>
      </c>
      <c r="AH67" s="21">
        <f t="shared" si="12"/>
        <v>20</v>
      </c>
      <c r="AI67" s="41"/>
      <c r="AJ67" s="42">
        <f t="shared" si="23"/>
        <v>0</v>
      </c>
      <c r="AK67" s="47">
        <f t="shared" si="24"/>
        <v>0</v>
      </c>
      <c r="AL67" s="25">
        <f t="shared" si="25"/>
        <v>0</v>
      </c>
      <c r="AM67" s="22">
        <f t="shared" si="13"/>
        <v>0</v>
      </c>
      <c r="AN67" s="38"/>
      <c r="AO67" s="17">
        <f t="shared" si="26"/>
        <v>0</v>
      </c>
      <c r="AP67" s="23">
        <f t="shared" si="14"/>
        <v>20</v>
      </c>
      <c r="AQ67" s="38"/>
      <c r="AR67" s="37">
        <f t="shared" si="27"/>
        <v>0</v>
      </c>
      <c r="AS67" s="24">
        <f t="shared" si="15"/>
        <v>20</v>
      </c>
      <c r="AT67" s="38"/>
      <c r="AU67" s="42">
        <f t="shared" si="28"/>
        <v>0</v>
      </c>
      <c r="AV67" s="47">
        <f t="shared" si="29"/>
        <v>0</v>
      </c>
    </row>
    <row r="68" spans="1:48" x14ac:dyDescent="0.3">
      <c r="A68">
        <v>67</v>
      </c>
      <c r="B68" s="64">
        <f t="shared" si="30"/>
        <v>5201</v>
      </c>
      <c r="C68" s="61" t="s">
        <v>11</v>
      </c>
      <c r="D68" s="15">
        <f t="shared" si="31"/>
        <v>5300</v>
      </c>
      <c r="E68" s="6">
        <f t="shared" si="32"/>
        <v>0</v>
      </c>
      <c r="F68" s="7">
        <f t="shared" si="33"/>
        <v>0</v>
      </c>
      <c r="G68" s="34"/>
      <c r="H68" s="35">
        <f t="shared" si="0"/>
        <v>0</v>
      </c>
      <c r="I68" s="31">
        <f t="shared" si="1"/>
        <v>20</v>
      </c>
      <c r="J68" s="38"/>
      <c r="K68" s="39">
        <f t="shared" si="2"/>
        <v>0</v>
      </c>
      <c r="L68" s="63">
        <f t="shared" si="3"/>
        <v>20</v>
      </c>
      <c r="M68" s="43"/>
      <c r="N68" s="44">
        <f t="shared" si="4"/>
        <v>0</v>
      </c>
      <c r="O68" s="46">
        <f t="shared" si="16"/>
        <v>0</v>
      </c>
      <c r="P68" s="9">
        <f t="shared" si="37"/>
        <v>0</v>
      </c>
      <c r="Q68" s="10">
        <f t="shared" si="35"/>
        <v>0</v>
      </c>
      <c r="R68" s="38"/>
      <c r="S68" s="17">
        <f t="shared" si="17"/>
        <v>0</v>
      </c>
      <c r="T68" s="13">
        <f t="shared" si="7"/>
        <v>20</v>
      </c>
      <c r="U68" s="38"/>
      <c r="V68" s="45">
        <f t="shared" si="18"/>
        <v>0</v>
      </c>
      <c r="W68" s="14">
        <f t="shared" si="8"/>
        <v>20</v>
      </c>
      <c r="X68" s="38"/>
      <c r="Y68" s="45">
        <f t="shared" si="19"/>
        <v>0</v>
      </c>
      <c r="Z68" s="32">
        <f t="shared" si="20"/>
        <v>0</v>
      </c>
      <c r="AA68" s="16">
        <f t="shared" si="36"/>
        <v>0</v>
      </c>
      <c r="AB68" s="18">
        <f t="shared" si="10"/>
        <v>0</v>
      </c>
      <c r="AC68" s="38"/>
      <c r="AD68" s="17">
        <f t="shared" si="21"/>
        <v>0</v>
      </c>
      <c r="AE68" s="20">
        <f t="shared" si="11"/>
        <v>20</v>
      </c>
      <c r="AF68" s="38"/>
      <c r="AG68" s="37">
        <f t="shared" si="22"/>
        <v>0</v>
      </c>
      <c r="AH68" s="21">
        <f t="shared" si="12"/>
        <v>20</v>
      </c>
      <c r="AI68" s="41"/>
      <c r="AJ68" s="42">
        <f t="shared" si="23"/>
        <v>0</v>
      </c>
      <c r="AK68" s="47">
        <f t="shared" si="24"/>
        <v>0</v>
      </c>
      <c r="AL68" s="25">
        <f t="shared" si="25"/>
        <v>0</v>
      </c>
      <c r="AM68" s="22">
        <f t="shared" si="13"/>
        <v>0</v>
      </c>
      <c r="AN68" s="38"/>
      <c r="AO68" s="17">
        <f t="shared" si="26"/>
        <v>0</v>
      </c>
      <c r="AP68" s="23">
        <f t="shared" si="14"/>
        <v>20</v>
      </c>
      <c r="AQ68" s="38"/>
      <c r="AR68" s="37">
        <f t="shared" si="27"/>
        <v>0</v>
      </c>
      <c r="AS68" s="24">
        <f t="shared" si="15"/>
        <v>20</v>
      </c>
      <c r="AT68" s="38"/>
      <c r="AU68" s="42">
        <f t="shared" si="28"/>
        <v>0</v>
      </c>
      <c r="AV68" s="47">
        <f t="shared" si="29"/>
        <v>0</v>
      </c>
    </row>
    <row r="69" spans="1:48" x14ac:dyDescent="0.3">
      <c r="A69">
        <v>68</v>
      </c>
      <c r="B69" s="64">
        <f t="shared" si="30"/>
        <v>5301</v>
      </c>
      <c r="C69" s="61" t="s">
        <v>11</v>
      </c>
      <c r="D69" s="15">
        <f t="shared" si="31"/>
        <v>5400</v>
      </c>
      <c r="E69" s="6">
        <f t="shared" si="32"/>
        <v>0</v>
      </c>
      <c r="F69" s="7">
        <f t="shared" si="33"/>
        <v>0</v>
      </c>
      <c r="G69" s="34"/>
      <c r="H69" s="35">
        <f t="shared" si="0"/>
        <v>0</v>
      </c>
      <c r="I69" s="31">
        <f t="shared" si="1"/>
        <v>20</v>
      </c>
      <c r="J69" s="38"/>
      <c r="K69" s="39">
        <f t="shared" si="2"/>
        <v>0</v>
      </c>
      <c r="L69" s="63">
        <f t="shared" si="3"/>
        <v>20</v>
      </c>
      <c r="M69" s="43"/>
      <c r="N69" s="44">
        <f t="shared" si="4"/>
        <v>0</v>
      </c>
      <c r="O69" s="46">
        <f t="shared" si="16"/>
        <v>0</v>
      </c>
      <c r="P69" s="9">
        <f t="shared" si="37"/>
        <v>0</v>
      </c>
      <c r="Q69" s="10">
        <f t="shared" si="35"/>
        <v>0</v>
      </c>
      <c r="R69" s="38"/>
      <c r="S69" s="17">
        <f t="shared" si="17"/>
        <v>0</v>
      </c>
      <c r="T69" s="13">
        <f t="shared" si="7"/>
        <v>20</v>
      </c>
      <c r="U69" s="38"/>
      <c r="V69" s="45">
        <f t="shared" si="18"/>
        <v>0</v>
      </c>
      <c r="W69" s="14">
        <f t="shared" si="8"/>
        <v>20</v>
      </c>
      <c r="X69" s="38"/>
      <c r="Y69" s="45">
        <f t="shared" si="19"/>
        <v>0</v>
      </c>
      <c r="Z69" s="32">
        <f t="shared" si="20"/>
        <v>0</v>
      </c>
      <c r="AA69" s="16">
        <f t="shared" si="36"/>
        <v>0</v>
      </c>
      <c r="AB69" s="18">
        <f t="shared" si="10"/>
        <v>0</v>
      </c>
      <c r="AC69" s="38"/>
      <c r="AD69" s="17">
        <f t="shared" si="21"/>
        <v>0</v>
      </c>
      <c r="AE69" s="20">
        <f t="shared" si="11"/>
        <v>20</v>
      </c>
      <c r="AF69" s="38"/>
      <c r="AG69" s="37">
        <f t="shared" si="22"/>
        <v>0</v>
      </c>
      <c r="AH69" s="21">
        <f t="shared" si="12"/>
        <v>20</v>
      </c>
      <c r="AI69" s="41"/>
      <c r="AJ69" s="42">
        <f t="shared" si="23"/>
        <v>0</v>
      </c>
      <c r="AK69" s="47">
        <f t="shared" si="24"/>
        <v>0</v>
      </c>
      <c r="AL69" s="25">
        <f t="shared" si="25"/>
        <v>0</v>
      </c>
      <c r="AM69" s="22">
        <f t="shared" si="13"/>
        <v>0</v>
      </c>
      <c r="AN69" s="38"/>
      <c r="AO69" s="17">
        <f t="shared" si="26"/>
        <v>0</v>
      </c>
      <c r="AP69" s="23">
        <f t="shared" si="14"/>
        <v>20</v>
      </c>
      <c r="AQ69" s="38"/>
      <c r="AR69" s="37">
        <f t="shared" si="27"/>
        <v>0</v>
      </c>
      <c r="AS69" s="24">
        <f t="shared" si="15"/>
        <v>20</v>
      </c>
      <c r="AT69" s="38"/>
      <c r="AU69" s="42">
        <f t="shared" si="28"/>
        <v>0</v>
      </c>
      <c r="AV69" s="47">
        <f t="shared" si="29"/>
        <v>0</v>
      </c>
    </row>
    <row r="70" spans="1:48" x14ac:dyDescent="0.3">
      <c r="A70">
        <v>69</v>
      </c>
      <c r="B70" s="64">
        <f t="shared" si="30"/>
        <v>5401</v>
      </c>
      <c r="C70" s="61" t="s">
        <v>11</v>
      </c>
      <c r="D70" s="15">
        <f t="shared" si="31"/>
        <v>5500</v>
      </c>
      <c r="E70" s="6">
        <f t="shared" si="32"/>
        <v>0</v>
      </c>
      <c r="F70" s="7">
        <f t="shared" si="33"/>
        <v>0</v>
      </c>
      <c r="G70" s="34"/>
      <c r="H70" s="35">
        <f t="shared" si="0"/>
        <v>0</v>
      </c>
      <c r="I70" s="31">
        <f t="shared" si="1"/>
        <v>20</v>
      </c>
      <c r="J70" s="38"/>
      <c r="K70" s="39">
        <f t="shared" si="2"/>
        <v>0</v>
      </c>
      <c r="L70" s="63">
        <f t="shared" si="3"/>
        <v>20</v>
      </c>
      <c r="M70" s="43"/>
      <c r="N70" s="44">
        <f t="shared" si="4"/>
        <v>0</v>
      </c>
      <c r="O70" s="46">
        <f t="shared" si="16"/>
        <v>0</v>
      </c>
      <c r="P70" s="9">
        <f t="shared" si="37"/>
        <v>0</v>
      </c>
      <c r="Q70" s="10">
        <f t="shared" si="35"/>
        <v>0</v>
      </c>
      <c r="R70" s="38"/>
      <c r="S70" s="17">
        <f t="shared" si="17"/>
        <v>0</v>
      </c>
      <c r="T70" s="13">
        <f t="shared" si="7"/>
        <v>20</v>
      </c>
      <c r="U70" s="38"/>
      <c r="V70" s="45">
        <f t="shared" si="18"/>
        <v>0</v>
      </c>
      <c r="W70" s="14">
        <f t="shared" si="8"/>
        <v>20</v>
      </c>
      <c r="X70" s="38"/>
      <c r="Y70" s="45">
        <f t="shared" si="19"/>
        <v>0</v>
      </c>
      <c r="Z70" s="32">
        <f t="shared" si="20"/>
        <v>0</v>
      </c>
      <c r="AA70" s="16">
        <f t="shared" si="36"/>
        <v>0</v>
      </c>
      <c r="AB70" s="18">
        <f t="shared" si="10"/>
        <v>0</v>
      </c>
      <c r="AC70" s="38"/>
      <c r="AD70" s="17">
        <f t="shared" si="21"/>
        <v>0</v>
      </c>
      <c r="AE70" s="20">
        <f t="shared" si="11"/>
        <v>20</v>
      </c>
      <c r="AF70" s="38"/>
      <c r="AG70" s="37">
        <f t="shared" si="22"/>
        <v>0</v>
      </c>
      <c r="AH70" s="21">
        <f t="shared" si="12"/>
        <v>20</v>
      </c>
      <c r="AI70" s="41"/>
      <c r="AJ70" s="42">
        <f t="shared" si="23"/>
        <v>0</v>
      </c>
      <c r="AK70" s="47">
        <f t="shared" si="24"/>
        <v>0</v>
      </c>
      <c r="AL70" s="25">
        <f t="shared" si="25"/>
        <v>0</v>
      </c>
      <c r="AM70" s="22">
        <f t="shared" si="13"/>
        <v>0</v>
      </c>
      <c r="AN70" s="38"/>
      <c r="AO70" s="17">
        <f t="shared" si="26"/>
        <v>0</v>
      </c>
      <c r="AP70" s="23">
        <f t="shared" si="14"/>
        <v>20</v>
      </c>
      <c r="AQ70" s="38"/>
      <c r="AR70" s="37">
        <f t="shared" si="27"/>
        <v>0</v>
      </c>
      <c r="AS70" s="24">
        <f t="shared" si="15"/>
        <v>20</v>
      </c>
      <c r="AT70" s="38"/>
      <c r="AU70" s="42">
        <f t="shared" si="28"/>
        <v>0</v>
      </c>
      <c r="AV70" s="47">
        <f t="shared" si="29"/>
        <v>0</v>
      </c>
    </row>
    <row r="71" spans="1:48" x14ac:dyDescent="0.3">
      <c r="A71">
        <v>70</v>
      </c>
      <c r="B71" s="64">
        <f t="shared" si="30"/>
        <v>5501</v>
      </c>
      <c r="C71" s="61" t="s">
        <v>11</v>
      </c>
      <c r="D71" s="15">
        <f t="shared" si="31"/>
        <v>5600</v>
      </c>
      <c r="E71" s="6">
        <f t="shared" si="32"/>
        <v>0</v>
      </c>
      <c r="F71" s="7">
        <f t="shared" si="33"/>
        <v>0</v>
      </c>
      <c r="G71" s="34"/>
      <c r="H71" s="35">
        <f t="shared" si="0"/>
        <v>0</v>
      </c>
      <c r="I71" s="31">
        <f t="shared" si="1"/>
        <v>20</v>
      </c>
      <c r="J71" s="38"/>
      <c r="K71" s="39">
        <f t="shared" si="2"/>
        <v>0</v>
      </c>
      <c r="L71" s="63">
        <f t="shared" si="3"/>
        <v>20</v>
      </c>
      <c r="M71" s="43"/>
      <c r="N71" s="44">
        <f t="shared" si="4"/>
        <v>0</v>
      </c>
      <c r="O71" s="46">
        <f t="shared" si="16"/>
        <v>0</v>
      </c>
      <c r="P71" s="9">
        <f t="shared" si="37"/>
        <v>0</v>
      </c>
      <c r="Q71" s="10">
        <f t="shared" si="35"/>
        <v>0</v>
      </c>
      <c r="R71" s="38"/>
      <c r="S71" s="17">
        <f t="shared" si="17"/>
        <v>0</v>
      </c>
      <c r="T71" s="13">
        <f t="shared" si="7"/>
        <v>20</v>
      </c>
      <c r="U71" s="38"/>
      <c r="V71" s="45">
        <f t="shared" si="18"/>
        <v>0</v>
      </c>
      <c r="W71" s="14">
        <f t="shared" si="8"/>
        <v>20</v>
      </c>
      <c r="X71" s="38"/>
      <c r="Y71" s="45">
        <f t="shared" si="19"/>
        <v>0</v>
      </c>
      <c r="Z71" s="32">
        <f t="shared" si="20"/>
        <v>0</v>
      </c>
      <c r="AA71" s="16">
        <f t="shared" si="36"/>
        <v>0</v>
      </c>
      <c r="AB71" s="18">
        <f t="shared" si="10"/>
        <v>0</v>
      </c>
      <c r="AC71" s="38"/>
      <c r="AD71" s="17">
        <f t="shared" si="21"/>
        <v>0</v>
      </c>
      <c r="AE71" s="20">
        <f t="shared" si="11"/>
        <v>20</v>
      </c>
      <c r="AF71" s="38"/>
      <c r="AG71" s="37">
        <f t="shared" si="22"/>
        <v>0</v>
      </c>
      <c r="AH71" s="21">
        <f t="shared" si="12"/>
        <v>20</v>
      </c>
      <c r="AI71" s="41"/>
      <c r="AJ71" s="42">
        <f t="shared" si="23"/>
        <v>0</v>
      </c>
      <c r="AK71" s="47">
        <f t="shared" si="24"/>
        <v>0</v>
      </c>
      <c r="AL71" s="25">
        <f t="shared" si="25"/>
        <v>0</v>
      </c>
      <c r="AM71" s="22">
        <f t="shared" si="13"/>
        <v>0</v>
      </c>
      <c r="AN71" s="38"/>
      <c r="AO71" s="17">
        <f t="shared" si="26"/>
        <v>0</v>
      </c>
      <c r="AP71" s="23">
        <f t="shared" si="14"/>
        <v>20</v>
      </c>
      <c r="AQ71" s="38"/>
      <c r="AR71" s="37">
        <f t="shared" si="27"/>
        <v>0</v>
      </c>
      <c r="AS71" s="24">
        <f t="shared" si="15"/>
        <v>20</v>
      </c>
      <c r="AT71" s="38"/>
      <c r="AU71" s="42">
        <f t="shared" si="28"/>
        <v>0</v>
      </c>
      <c r="AV71" s="47">
        <f t="shared" si="29"/>
        <v>0</v>
      </c>
    </row>
    <row r="72" spans="1:48" x14ac:dyDescent="0.3">
      <c r="A72">
        <v>71</v>
      </c>
      <c r="B72" s="64">
        <f t="shared" si="30"/>
        <v>5601</v>
      </c>
      <c r="C72" s="61" t="s">
        <v>11</v>
      </c>
      <c r="D72" s="15">
        <f t="shared" si="31"/>
        <v>5700</v>
      </c>
      <c r="E72" s="6">
        <f t="shared" si="32"/>
        <v>0</v>
      </c>
      <c r="F72" s="7">
        <f t="shared" si="33"/>
        <v>0</v>
      </c>
      <c r="G72" s="34"/>
      <c r="H72" s="35">
        <f t="shared" si="0"/>
        <v>0</v>
      </c>
      <c r="I72" s="31">
        <f t="shared" si="1"/>
        <v>20</v>
      </c>
      <c r="J72" s="38"/>
      <c r="K72" s="39">
        <f t="shared" si="2"/>
        <v>0</v>
      </c>
      <c r="L72" s="63">
        <f t="shared" si="3"/>
        <v>20</v>
      </c>
      <c r="M72" s="43"/>
      <c r="N72" s="44">
        <f t="shared" si="4"/>
        <v>0</v>
      </c>
      <c r="O72" s="46">
        <f t="shared" si="16"/>
        <v>0</v>
      </c>
      <c r="P72" s="9">
        <f t="shared" si="37"/>
        <v>0</v>
      </c>
      <c r="Q72" s="10">
        <f t="shared" si="35"/>
        <v>0</v>
      </c>
      <c r="R72" s="38"/>
      <c r="S72" s="17">
        <f t="shared" si="17"/>
        <v>0</v>
      </c>
      <c r="T72" s="13">
        <f t="shared" si="7"/>
        <v>20</v>
      </c>
      <c r="U72" s="38"/>
      <c r="V72" s="45">
        <f t="shared" si="18"/>
        <v>0</v>
      </c>
      <c r="W72" s="14">
        <f t="shared" si="8"/>
        <v>20</v>
      </c>
      <c r="X72" s="38"/>
      <c r="Y72" s="45">
        <f t="shared" si="19"/>
        <v>0</v>
      </c>
      <c r="Z72" s="32">
        <f t="shared" si="20"/>
        <v>0</v>
      </c>
      <c r="AA72" s="16">
        <f t="shared" si="36"/>
        <v>0</v>
      </c>
      <c r="AB72" s="18">
        <f t="shared" si="10"/>
        <v>0</v>
      </c>
      <c r="AC72" s="38"/>
      <c r="AD72" s="17">
        <f t="shared" si="21"/>
        <v>0</v>
      </c>
      <c r="AE72" s="20">
        <f t="shared" si="11"/>
        <v>20</v>
      </c>
      <c r="AF72" s="38"/>
      <c r="AG72" s="37">
        <f t="shared" si="22"/>
        <v>0</v>
      </c>
      <c r="AH72" s="21">
        <f t="shared" si="12"/>
        <v>20</v>
      </c>
      <c r="AI72" s="41"/>
      <c r="AJ72" s="42">
        <f t="shared" si="23"/>
        <v>0</v>
      </c>
      <c r="AK72" s="47">
        <f t="shared" si="24"/>
        <v>0</v>
      </c>
      <c r="AL72" s="25">
        <f t="shared" si="25"/>
        <v>0</v>
      </c>
      <c r="AM72" s="22">
        <f t="shared" si="13"/>
        <v>0</v>
      </c>
      <c r="AN72" s="38"/>
      <c r="AO72" s="17">
        <f t="shared" si="26"/>
        <v>0</v>
      </c>
      <c r="AP72" s="23">
        <f t="shared" si="14"/>
        <v>20</v>
      </c>
      <c r="AQ72" s="38"/>
      <c r="AR72" s="37">
        <f t="shared" si="27"/>
        <v>0</v>
      </c>
      <c r="AS72" s="24">
        <f t="shared" si="15"/>
        <v>20</v>
      </c>
      <c r="AT72" s="38"/>
      <c r="AU72" s="42">
        <f t="shared" si="28"/>
        <v>0</v>
      </c>
      <c r="AV72" s="47">
        <f t="shared" si="29"/>
        <v>0</v>
      </c>
    </row>
    <row r="73" spans="1:48" x14ac:dyDescent="0.3">
      <c r="A73">
        <v>72</v>
      </c>
      <c r="B73" s="64">
        <f t="shared" si="30"/>
        <v>5701</v>
      </c>
      <c r="C73" s="61" t="s">
        <v>11</v>
      </c>
      <c r="D73" s="15">
        <f t="shared" si="31"/>
        <v>5800</v>
      </c>
      <c r="E73" s="6">
        <f t="shared" si="32"/>
        <v>0</v>
      </c>
      <c r="F73" s="7">
        <f t="shared" si="33"/>
        <v>0</v>
      </c>
      <c r="G73" s="34"/>
      <c r="H73" s="35">
        <f t="shared" si="0"/>
        <v>0</v>
      </c>
      <c r="I73" s="31">
        <f t="shared" si="1"/>
        <v>20</v>
      </c>
      <c r="J73" s="38"/>
      <c r="K73" s="39">
        <f t="shared" si="2"/>
        <v>0</v>
      </c>
      <c r="L73" s="63">
        <f t="shared" si="3"/>
        <v>20</v>
      </c>
      <c r="M73" s="43"/>
      <c r="N73" s="44">
        <f t="shared" si="4"/>
        <v>0</v>
      </c>
      <c r="O73" s="46">
        <f t="shared" si="16"/>
        <v>0</v>
      </c>
      <c r="P73" s="9">
        <f t="shared" si="37"/>
        <v>0</v>
      </c>
      <c r="Q73" s="10">
        <f t="shared" si="35"/>
        <v>0</v>
      </c>
      <c r="R73" s="38"/>
      <c r="S73" s="17">
        <f t="shared" si="17"/>
        <v>0</v>
      </c>
      <c r="T73" s="13">
        <f t="shared" si="7"/>
        <v>20</v>
      </c>
      <c r="U73" s="38"/>
      <c r="V73" s="45">
        <f t="shared" si="18"/>
        <v>0</v>
      </c>
      <c r="W73" s="14">
        <f t="shared" si="8"/>
        <v>20</v>
      </c>
      <c r="X73" s="38"/>
      <c r="Y73" s="45">
        <f t="shared" si="19"/>
        <v>0</v>
      </c>
      <c r="Z73" s="32">
        <f t="shared" si="20"/>
        <v>0</v>
      </c>
      <c r="AA73" s="16">
        <f t="shared" si="36"/>
        <v>0</v>
      </c>
      <c r="AB73" s="18">
        <f t="shared" si="10"/>
        <v>0</v>
      </c>
      <c r="AC73" s="38"/>
      <c r="AD73" s="17">
        <f t="shared" si="21"/>
        <v>0</v>
      </c>
      <c r="AE73" s="20">
        <f t="shared" si="11"/>
        <v>20</v>
      </c>
      <c r="AF73" s="38"/>
      <c r="AG73" s="37">
        <f t="shared" si="22"/>
        <v>0</v>
      </c>
      <c r="AH73" s="21">
        <f t="shared" si="12"/>
        <v>20</v>
      </c>
      <c r="AI73" s="41"/>
      <c r="AJ73" s="42">
        <f t="shared" si="23"/>
        <v>0</v>
      </c>
      <c r="AK73" s="47">
        <f t="shared" si="24"/>
        <v>0</v>
      </c>
      <c r="AL73" s="25">
        <f t="shared" si="25"/>
        <v>0</v>
      </c>
      <c r="AM73" s="22">
        <f t="shared" si="13"/>
        <v>0</v>
      </c>
      <c r="AN73" s="38"/>
      <c r="AO73" s="17">
        <f t="shared" si="26"/>
        <v>0</v>
      </c>
      <c r="AP73" s="23">
        <f t="shared" si="14"/>
        <v>20</v>
      </c>
      <c r="AQ73" s="38"/>
      <c r="AR73" s="37">
        <f t="shared" si="27"/>
        <v>0</v>
      </c>
      <c r="AS73" s="24">
        <f t="shared" si="15"/>
        <v>20</v>
      </c>
      <c r="AT73" s="38"/>
      <c r="AU73" s="42">
        <f t="shared" si="28"/>
        <v>0</v>
      </c>
      <c r="AV73" s="47">
        <f t="shared" si="29"/>
        <v>0</v>
      </c>
    </row>
    <row r="74" spans="1:48" x14ac:dyDescent="0.3">
      <c r="A74">
        <v>73</v>
      </c>
      <c r="B74" s="64">
        <f t="shared" si="30"/>
        <v>5801</v>
      </c>
      <c r="C74" s="83" t="s">
        <v>11</v>
      </c>
      <c r="D74" s="15">
        <f t="shared" si="31"/>
        <v>5900</v>
      </c>
      <c r="E74" s="6">
        <f t="shared" si="32"/>
        <v>0</v>
      </c>
      <c r="F74" s="7">
        <f t="shared" si="33"/>
        <v>0</v>
      </c>
      <c r="G74" s="34"/>
      <c r="H74" s="35">
        <f t="shared" si="0"/>
        <v>0</v>
      </c>
      <c r="I74" s="31">
        <f t="shared" si="1"/>
        <v>20</v>
      </c>
      <c r="J74" s="38"/>
      <c r="K74" s="39">
        <f t="shared" si="2"/>
        <v>0</v>
      </c>
      <c r="L74" s="63">
        <f t="shared" si="3"/>
        <v>20</v>
      </c>
      <c r="M74" s="43"/>
      <c r="N74" s="44">
        <f t="shared" si="4"/>
        <v>0</v>
      </c>
      <c r="O74" s="46">
        <f t="shared" si="16"/>
        <v>0</v>
      </c>
      <c r="P74" s="9">
        <f t="shared" si="37"/>
        <v>0</v>
      </c>
      <c r="Q74" s="10">
        <f t="shared" si="35"/>
        <v>0</v>
      </c>
      <c r="R74" s="38"/>
      <c r="S74" s="17">
        <f t="shared" si="17"/>
        <v>0</v>
      </c>
      <c r="T74" s="13">
        <f t="shared" si="7"/>
        <v>20</v>
      </c>
      <c r="U74" s="38"/>
      <c r="V74" s="45">
        <f t="shared" si="18"/>
        <v>0</v>
      </c>
      <c r="W74" s="14">
        <f t="shared" si="8"/>
        <v>20</v>
      </c>
      <c r="X74" s="38"/>
      <c r="Y74" s="45">
        <f t="shared" si="19"/>
        <v>0</v>
      </c>
      <c r="Z74" s="32">
        <f t="shared" si="20"/>
        <v>0</v>
      </c>
      <c r="AA74" s="16">
        <f t="shared" si="36"/>
        <v>0</v>
      </c>
      <c r="AB74" s="18">
        <f t="shared" si="10"/>
        <v>0</v>
      </c>
      <c r="AC74" s="38"/>
      <c r="AD74" s="17">
        <f t="shared" si="21"/>
        <v>0</v>
      </c>
      <c r="AE74" s="20">
        <f t="shared" si="11"/>
        <v>20</v>
      </c>
      <c r="AF74" s="38"/>
      <c r="AG74" s="37">
        <f t="shared" si="22"/>
        <v>0</v>
      </c>
      <c r="AH74" s="21">
        <f t="shared" si="12"/>
        <v>20</v>
      </c>
      <c r="AI74" s="41"/>
      <c r="AJ74" s="42">
        <f t="shared" si="23"/>
        <v>0</v>
      </c>
      <c r="AK74" s="47">
        <f t="shared" si="24"/>
        <v>0</v>
      </c>
      <c r="AL74" s="25">
        <f t="shared" si="25"/>
        <v>0</v>
      </c>
      <c r="AM74" s="22">
        <f t="shared" si="13"/>
        <v>0</v>
      </c>
      <c r="AN74" s="38"/>
      <c r="AO74" s="17">
        <f t="shared" si="26"/>
        <v>0</v>
      </c>
      <c r="AP74" s="23">
        <f t="shared" si="14"/>
        <v>20</v>
      </c>
      <c r="AQ74" s="38"/>
      <c r="AR74" s="37">
        <f t="shared" si="27"/>
        <v>0</v>
      </c>
      <c r="AS74" s="24">
        <f t="shared" si="15"/>
        <v>20</v>
      </c>
      <c r="AT74" s="38"/>
      <c r="AU74" s="42">
        <f t="shared" si="28"/>
        <v>0</v>
      </c>
      <c r="AV74" s="47">
        <f t="shared" si="29"/>
        <v>0</v>
      </c>
    </row>
    <row r="75" spans="1:48" x14ac:dyDescent="0.3">
      <c r="A75">
        <v>74</v>
      </c>
      <c r="B75" s="64">
        <f t="shared" si="30"/>
        <v>5901</v>
      </c>
      <c r="C75" s="211" t="s">
        <v>11</v>
      </c>
      <c r="D75" s="15">
        <f t="shared" si="31"/>
        <v>6000</v>
      </c>
      <c r="E75" s="6">
        <f t="shared" si="32"/>
        <v>0</v>
      </c>
      <c r="F75" s="7">
        <f t="shared" si="33"/>
        <v>0</v>
      </c>
      <c r="G75" s="34"/>
      <c r="H75" s="35">
        <f t="shared" si="0"/>
        <v>0</v>
      </c>
      <c r="I75" s="31">
        <f t="shared" si="1"/>
        <v>20</v>
      </c>
      <c r="J75" s="38"/>
      <c r="K75" s="39">
        <f t="shared" si="2"/>
        <v>0</v>
      </c>
      <c r="L75" s="63">
        <f t="shared" si="3"/>
        <v>20</v>
      </c>
      <c r="M75" s="43"/>
      <c r="N75" s="44">
        <f t="shared" si="4"/>
        <v>0</v>
      </c>
      <c r="O75" s="46">
        <f t="shared" si="16"/>
        <v>0</v>
      </c>
      <c r="P75" s="9">
        <f t="shared" si="37"/>
        <v>0</v>
      </c>
      <c r="Q75" s="10">
        <f t="shared" si="35"/>
        <v>0</v>
      </c>
      <c r="R75" s="38"/>
      <c r="S75" s="17">
        <f t="shared" si="17"/>
        <v>0</v>
      </c>
      <c r="T75" s="13">
        <f t="shared" si="7"/>
        <v>20</v>
      </c>
      <c r="U75" s="38"/>
      <c r="V75" s="45">
        <f t="shared" si="18"/>
        <v>0</v>
      </c>
      <c r="W75" s="14">
        <f t="shared" si="8"/>
        <v>20</v>
      </c>
      <c r="X75" s="38"/>
      <c r="Y75" s="45">
        <f t="shared" si="19"/>
        <v>0</v>
      </c>
      <c r="Z75" s="32">
        <f t="shared" si="20"/>
        <v>0</v>
      </c>
      <c r="AA75" s="16">
        <f t="shared" si="36"/>
        <v>0</v>
      </c>
      <c r="AB75" s="18">
        <f t="shared" si="10"/>
        <v>0</v>
      </c>
      <c r="AC75" s="38"/>
      <c r="AD75" s="17">
        <f t="shared" si="21"/>
        <v>0</v>
      </c>
      <c r="AE75" s="20">
        <f t="shared" si="11"/>
        <v>20</v>
      </c>
      <c r="AF75" s="38"/>
      <c r="AG75" s="37">
        <f t="shared" si="22"/>
        <v>0</v>
      </c>
      <c r="AH75" s="21">
        <f t="shared" si="12"/>
        <v>20</v>
      </c>
      <c r="AI75" s="41"/>
      <c r="AJ75" s="42">
        <f t="shared" si="23"/>
        <v>0</v>
      </c>
      <c r="AK75" s="47">
        <f t="shared" si="24"/>
        <v>0</v>
      </c>
      <c r="AL75" s="25">
        <f t="shared" si="25"/>
        <v>0</v>
      </c>
      <c r="AM75" s="22">
        <f t="shared" si="13"/>
        <v>0</v>
      </c>
      <c r="AN75" s="38"/>
      <c r="AO75" s="17">
        <f t="shared" si="26"/>
        <v>0</v>
      </c>
      <c r="AP75" s="23">
        <f t="shared" si="14"/>
        <v>20</v>
      </c>
      <c r="AQ75" s="38"/>
      <c r="AR75" s="37">
        <f t="shared" si="27"/>
        <v>0</v>
      </c>
      <c r="AS75" s="24">
        <f t="shared" si="15"/>
        <v>20</v>
      </c>
      <c r="AT75" s="38"/>
      <c r="AU75" s="42">
        <f t="shared" si="28"/>
        <v>0</v>
      </c>
      <c r="AV75" s="47">
        <f t="shared" si="29"/>
        <v>0</v>
      </c>
    </row>
    <row r="76" spans="1:48" x14ac:dyDescent="0.3">
      <c r="A76">
        <v>75</v>
      </c>
      <c r="B76" s="64">
        <f t="shared" si="30"/>
        <v>6001</v>
      </c>
      <c r="C76" s="211" t="s">
        <v>11</v>
      </c>
      <c r="D76" s="15">
        <f t="shared" si="31"/>
        <v>6100</v>
      </c>
      <c r="E76" s="6">
        <f t="shared" si="32"/>
        <v>0</v>
      </c>
      <c r="F76" s="7">
        <f t="shared" si="33"/>
        <v>0</v>
      </c>
      <c r="G76" s="34"/>
      <c r="H76" s="35">
        <f t="shared" si="0"/>
        <v>0</v>
      </c>
      <c r="I76" s="31">
        <f t="shared" si="1"/>
        <v>20</v>
      </c>
      <c r="J76" s="38"/>
      <c r="K76" s="39">
        <f t="shared" si="2"/>
        <v>0</v>
      </c>
      <c r="L76" s="63">
        <f t="shared" si="3"/>
        <v>20</v>
      </c>
      <c r="M76" s="43"/>
      <c r="N76" s="44">
        <f t="shared" si="4"/>
        <v>0</v>
      </c>
      <c r="O76" s="46">
        <f t="shared" si="16"/>
        <v>0</v>
      </c>
      <c r="P76" s="9">
        <f t="shared" si="37"/>
        <v>0</v>
      </c>
      <c r="Q76" s="10">
        <f t="shared" si="35"/>
        <v>0</v>
      </c>
      <c r="R76" s="38"/>
      <c r="S76" s="17">
        <f t="shared" si="17"/>
        <v>0</v>
      </c>
      <c r="T76" s="13">
        <f t="shared" si="7"/>
        <v>20</v>
      </c>
      <c r="U76" s="38"/>
      <c r="V76" s="45">
        <f t="shared" si="18"/>
        <v>0</v>
      </c>
      <c r="W76" s="14">
        <f t="shared" si="8"/>
        <v>20</v>
      </c>
      <c r="X76" s="38"/>
      <c r="Y76" s="45">
        <f t="shared" si="19"/>
        <v>0</v>
      </c>
      <c r="Z76" s="32">
        <f t="shared" si="20"/>
        <v>0</v>
      </c>
      <c r="AA76" s="16">
        <f t="shared" si="36"/>
        <v>0</v>
      </c>
      <c r="AB76" s="18">
        <f t="shared" si="10"/>
        <v>0</v>
      </c>
      <c r="AC76" s="38"/>
      <c r="AD76" s="17">
        <f t="shared" si="21"/>
        <v>0</v>
      </c>
      <c r="AE76" s="20">
        <f t="shared" si="11"/>
        <v>20</v>
      </c>
      <c r="AF76" s="38"/>
      <c r="AG76" s="37">
        <f t="shared" si="22"/>
        <v>0</v>
      </c>
      <c r="AH76" s="21">
        <f t="shared" si="12"/>
        <v>20</v>
      </c>
      <c r="AI76" s="41"/>
      <c r="AJ76" s="42">
        <f t="shared" si="23"/>
        <v>0</v>
      </c>
      <c r="AK76" s="47">
        <f t="shared" si="24"/>
        <v>0</v>
      </c>
      <c r="AL76" s="25">
        <f t="shared" si="25"/>
        <v>0</v>
      </c>
      <c r="AM76" s="22">
        <f t="shared" si="13"/>
        <v>0</v>
      </c>
      <c r="AN76" s="38"/>
      <c r="AO76" s="17">
        <f t="shared" si="26"/>
        <v>0</v>
      </c>
      <c r="AP76" s="23">
        <f t="shared" si="14"/>
        <v>20</v>
      </c>
      <c r="AQ76" s="38"/>
      <c r="AR76" s="37">
        <f t="shared" si="27"/>
        <v>0</v>
      </c>
      <c r="AS76" s="24">
        <f t="shared" si="15"/>
        <v>20</v>
      </c>
      <c r="AT76" s="38"/>
      <c r="AU76" s="42">
        <f t="shared" si="28"/>
        <v>0</v>
      </c>
      <c r="AV76" s="47">
        <f t="shared" si="29"/>
        <v>0</v>
      </c>
    </row>
    <row r="77" spans="1:48" x14ac:dyDescent="0.3">
      <c r="A77">
        <v>76</v>
      </c>
      <c r="B77" s="64">
        <f t="shared" si="30"/>
        <v>6101</v>
      </c>
      <c r="C77" s="211" t="s">
        <v>11</v>
      </c>
      <c r="D77" s="15">
        <f t="shared" si="31"/>
        <v>6200</v>
      </c>
      <c r="E77" s="6">
        <f t="shared" si="32"/>
        <v>0</v>
      </c>
      <c r="F77" s="7">
        <f t="shared" si="33"/>
        <v>0</v>
      </c>
      <c r="G77" s="34"/>
      <c r="H77" s="35">
        <f t="shared" si="0"/>
        <v>0</v>
      </c>
      <c r="I77" s="31">
        <f t="shared" si="1"/>
        <v>20</v>
      </c>
      <c r="J77" s="38"/>
      <c r="K77" s="39">
        <f t="shared" si="2"/>
        <v>0</v>
      </c>
      <c r="L77" s="63">
        <f t="shared" si="3"/>
        <v>20</v>
      </c>
      <c r="M77" s="43"/>
      <c r="N77" s="44">
        <f t="shared" si="4"/>
        <v>0</v>
      </c>
      <c r="O77" s="46">
        <f t="shared" si="16"/>
        <v>0</v>
      </c>
      <c r="P77" s="9">
        <f t="shared" si="37"/>
        <v>0</v>
      </c>
      <c r="Q77" s="10">
        <f t="shared" si="35"/>
        <v>0</v>
      </c>
      <c r="R77" s="38"/>
      <c r="S77" s="17">
        <f t="shared" si="17"/>
        <v>0</v>
      </c>
      <c r="T77" s="13">
        <f t="shared" si="7"/>
        <v>20</v>
      </c>
      <c r="U77" s="38"/>
      <c r="V77" s="45">
        <f t="shared" si="18"/>
        <v>0</v>
      </c>
      <c r="W77" s="14">
        <f t="shared" si="8"/>
        <v>20</v>
      </c>
      <c r="X77" s="38"/>
      <c r="Y77" s="45">
        <f t="shared" si="19"/>
        <v>0</v>
      </c>
      <c r="Z77" s="32">
        <f t="shared" si="20"/>
        <v>0</v>
      </c>
      <c r="AA77" s="16">
        <f t="shared" si="36"/>
        <v>0</v>
      </c>
      <c r="AB77" s="18">
        <f t="shared" si="10"/>
        <v>0</v>
      </c>
      <c r="AC77" s="38"/>
      <c r="AD77" s="17">
        <f t="shared" si="21"/>
        <v>0</v>
      </c>
      <c r="AE77" s="20">
        <f t="shared" si="11"/>
        <v>20</v>
      </c>
      <c r="AF77" s="38"/>
      <c r="AG77" s="37">
        <f t="shared" si="22"/>
        <v>0</v>
      </c>
      <c r="AH77" s="21">
        <f t="shared" si="12"/>
        <v>20</v>
      </c>
      <c r="AI77" s="41"/>
      <c r="AJ77" s="42">
        <f t="shared" si="23"/>
        <v>0</v>
      </c>
      <c r="AK77" s="47">
        <f t="shared" si="24"/>
        <v>0</v>
      </c>
      <c r="AL77" s="25">
        <f t="shared" si="25"/>
        <v>0</v>
      </c>
      <c r="AM77" s="22">
        <f t="shared" si="13"/>
        <v>0</v>
      </c>
      <c r="AN77" s="38"/>
      <c r="AO77" s="17">
        <f t="shared" si="26"/>
        <v>0</v>
      </c>
      <c r="AP77" s="23">
        <f t="shared" si="14"/>
        <v>20</v>
      </c>
      <c r="AQ77" s="38"/>
      <c r="AR77" s="37">
        <f t="shared" si="27"/>
        <v>0</v>
      </c>
      <c r="AS77" s="24">
        <f t="shared" si="15"/>
        <v>20</v>
      </c>
      <c r="AT77" s="38"/>
      <c r="AU77" s="42">
        <f t="shared" si="28"/>
        <v>0</v>
      </c>
      <c r="AV77" s="47">
        <f t="shared" si="29"/>
        <v>0</v>
      </c>
    </row>
    <row r="78" spans="1:48" x14ac:dyDescent="0.3">
      <c r="A78">
        <v>77</v>
      </c>
      <c r="B78" s="64">
        <f t="shared" si="30"/>
        <v>6201</v>
      </c>
      <c r="C78" s="211" t="s">
        <v>11</v>
      </c>
      <c r="D78" s="15">
        <f t="shared" si="31"/>
        <v>6300</v>
      </c>
      <c r="E78" s="6">
        <f t="shared" si="32"/>
        <v>0</v>
      </c>
      <c r="F78" s="7">
        <f t="shared" si="33"/>
        <v>0</v>
      </c>
      <c r="G78" s="34"/>
      <c r="H78" s="35">
        <f t="shared" si="0"/>
        <v>0</v>
      </c>
      <c r="I78" s="31">
        <f t="shared" si="1"/>
        <v>20</v>
      </c>
      <c r="J78" s="38"/>
      <c r="K78" s="39">
        <f t="shared" si="2"/>
        <v>0</v>
      </c>
      <c r="L78" s="63">
        <f t="shared" si="3"/>
        <v>20</v>
      </c>
      <c r="M78" s="43"/>
      <c r="N78" s="44">
        <f t="shared" si="4"/>
        <v>0</v>
      </c>
      <c r="O78" s="46">
        <f t="shared" si="16"/>
        <v>0</v>
      </c>
      <c r="P78" s="9">
        <f t="shared" si="37"/>
        <v>0</v>
      </c>
      <c r="Q78" s="10">
        <f t="shared" si="35"/>
        <v>0</v>
      </c>
      <c r="R78" s="38"/>
      <c r="S78" s="17">
        <f t="shared" si="17"/>
        <v>0</v>
      </c>
      <c r="T78" s="13">
        <f t="shared" si="7"/>
        <v>20</v>
      </c>
      <c r="U78" s="38"/>
      <c r="V78" s="45">
        <f t="shared" si="18"/>
        <v>0</v>
      </c>
      <c r="W78" s="14">
        <f t="shared" si="8"/>
        <v>20</v>
      </c>
      <c r="X78" s="38"/>
      <c r="Y78" s="45">
        <f t="shared" si="19"/>
        <v>0</v>
      </c>
      <c r="Z78" s="32">
        <f t="shared" si="20"/>
        <v>0</v>
      </c>
      <c r="AA78" s="16">
        <f t="shared" si="36"/>
        <v>0</v>
      </c>
      <c r="AB78" s="18">
        <f t="shared" si="10"/>
        <v>0</v>
      </c>
      <c r="AC78" s="38"/>
      <c r="AD78" s="17">
        <f t="shared" si="21"/>
        <v>0</v>
      </c>
      <c r="AE78" s="20">
        <f t="shared" si="11"/>
        <v>20</v>
      </c>
      <c r="AF78" s="38"/>
      <c r="AG78" s="37">
        <f t="shared" si="22"/>
        <v>0</v>
      </c>
      <c r="AH78" s="21">
        <f t="shared" si="12"/>
        <v>20</v>
      </c>
      <c r="AI78" s="41"/>
      <c r="AJ78" s="42">
        <f t="shared" si="23"/>
        <v>0</v>
      </c>
      <c r="AK78" s="47">
        <f t="shared" si="24"/>
        <v>0</v>
      </c>
      <c r="AL78" s="25">
        <f t="shared" si="25"/>
        <v>0</v>
      </c>
      <c r="AM78" s="22">
        <f t="shared" si="13"/>
        <v>0</v>
      </c>
      <c r="AN78" s="38"/>
      <c r="AO78" s="17">
        <f t="shared" si="26"/>
        <v>0</v>
      </c>
      <c r="AP78" s="23">
        <f t="shared" si="14"/>
        <v>20</v>
      </c>
      <c r="AQ78" s="38"/>
      <c r="AR78" s="37">
        <f t="shared" si="27"/>
        <v>0</v>
      </c>
      <c r="AS78" s="24">
        <f t="shared" si="15"/>
        <v>20</v>
      </c>
      <c r="AT78" s="38"/>
      <c r="AU78" s="42">
        <f t="shared" si="28"/>
        <v>0</v>
      </c>
      <c r="AV78" s="47">
        <f t="shared" si="29"/>
        <v>0</v>
      </c>
    </row>
    <row r="79" spans="1:48" x14ac:dyDescent="0.3">
      <c r="A79">
        <v>78</v>
      </c>
      <c r="B79" s="64">
        <f t="shared" si="30"/>
        <v>6301</v>
      </c>
      <c r="C79" s="211" t="s">
        <v>11</v>
      </c>
      <c r="D79" s="15">
        <f t="shared" si="31"/>
        <v>6400</v>
      </c>
      <c r="E79" s="6">
        <f t="shared" si="32"/>
        <v>0</v>
      </c>
      <c r="F79" s="7">
        <f t="shared" si="33"/>
        <v>0</v>
      </c>
      <c r="G79" s="34"/>
      <c r="H79" s="35">
        <f t="shared" si="0"/>
        <v>0</v>
      </c>
      <c r="I79" s="31">
        <f t="shared" si="1"/>
        <v>20</v>
      </c>
      <c r="J79" s="38"/>
      <c r="K79" s="39">
        <f t="shared" si="2"/>
        <v>0</v>
      </c>
      <c r="L79" s="63">
        <f t="shared" si="3"/>
        <v>20</v>
      </c>
      <c r="M79" s="43"/>
      <c r="N79" s="44">
        <f t="shared" si="4"/>
        <v>0</v>
      </c>
      <c r="O79" s="46">
        <f t="shared" si="16"/>
        <v>0</v>
      </c>
      <c r="P79" s="9">
        <f t="shared" si="37"/>
        <v>0</v>
      </c>
      <c r="Q79" s="10">
        <f t="shared" si="35"/>
        <v>0</v>
      </c>
      <c r="R79" s="38"/>
      <c r="S79" s="17">
        <f t="shared" si="17"/>
        <v>0</v>
      </c>
      <c r="T79" s="13">
        <f t="shared" si="7"/>
        <v>20</v>
      </c>
      <c r="U79" s="38"/>
      <c r="V79" s="45">
        <f t="shared" si="18"/>
        <v>0</v>
      </c>
      <c r="W79" s="14">
        <f t="shared" si="8"/>
        <v>20</v>
      </c>
      <c r="X79" s="38"/>
      <c r="Y79" s="45">
        <f t="shared" si="19"/>
        <v>0</v>
      </c>
      <c r="Z79" s="32">
        <f t="shared" si="20"/>
        <v>0</v>
      </c>
      <c r="AA79" s="16">
        <f t="shared" si="36"/>
        <v>0</v>
      </c>
      <c r="AB79" s="18">
        <f t="shared" si="10"/>
        <v>0</v>
      </c>
      <c r="AC79" s="38"/>
      <c r="AD79" s="17">
        <f t="shared" si="21"/>
        <v>0</v>
      </c>
      <c r="AE79" s="20">
        <f t="shared" si="11"/>
        <v>20</v>
      </c>
      <c r="AF79" s="38"/>
      <c r="AG79" s="37">
        <f t="shared" si="22"/>
        <v>0</v>
      </c>
      <c r="AH79" s="21">
        <f t="shared" si="12"/>
        <v>20</v>
      </c>
      <c r="AI79" s="41"/>
      <c r="AJ79" s="42">
        <f t="shared" si="23"/>
        <v>0</v>
      </c>
      <c r="AK79" s="47">
        <f t="shared" si="24"/>
        <v>0</v>
      </c>
      <c r="AL79" s="25">
        <f t="shared" si="25"/>
        <v>0</v>
      </c>
      <c r="AM79" s="22">
        <f t="shared" si="13"/>
        <v>0</v>
      </c>
      <c r="AN79" s="38"/>
      <c r="AO79" s="17">
        <f t="shared" si="26"/>
        <v>0</v>
      </c>
      <c r="AP79" s="23">
        <f t="shared" si="14"/>
        <v>20</v>
      </c>
      <c r="AQ79" s="38"/>
      <c r="AR79" s="37">
        <f t="shared" si="27"/>
        <v>0</v>
      </c>
      <c r="AS79" s="24">
        <f t="shared" si="15"/>
        <v>20</v>
      </c>
      <c r="AT79" s="38"/>
      <c r="AU79" s="42">
        <f t="shared" si="28"/>
        <v>0</v>
      </c>
      <c r="AV79" s="47">
        <f t="shared" si="29"/>
        <v>0</v>
      </c>
    </row>
    <row r="80" spans="1:48" x14ac:dyDescent="0.3">
      <c r="A80">
        <v>79</v>
      </c>
      <c r="B80" s="64">
        <f t="shared" si="30"/>
        <v>6401</v>
      </c>
      <c r="C80" s="211" t="s">
        <v>11</v>
      </c>
      <c r="D80" s="15">
        <f t="shared" si="31"/>
        <v>6500</v>
      </c>
      <c r="E80" s="6">
        <f t="shared" si="32"/>
        <v>0</v>
      </c>
      <c r="F80" s="7">
        <f t="shared" si="33"/>
        <v>0</v>
      </c>
      <c r="G80" s="34"/>
      <c r="H80" s="35">
        <f t="shared" si="0"/>
        <v>0</v>
      </c>
      <c r="I80" s="31">
        <f t="shared" si="1"/>
        <v>20</v>
      </c>
      <c r="J80" s="38"/>
      <c r="K80" s="39">
        <f t="shared" si="2"/>
        <v>0</v>
      </c>
      <c r="L80" s="63">
        <f t="shared" si="3"/>
        <v>20</v>
      </c>
      <c r="M80" s="43"/>
      <c r="N80" s="44">
        <f t="shared" si="4"/>
        <v>0</v>
      </c>
      <c r="O80" s="46">
        <f t="shared" si="16"/>
        <v>0</v>
      </c>
      <c r="P80" s="9">
        <f t="shared" si="37"/>
        <v>0</v>
      </c>
      <c r="Q80" s="10">
        <f t="shared" si="35"/>
        <v>0</v>
      </c>
      <c r="R80" s="38"/>
      <c r="S80" s="17">
        <f t="shared" si="17"/>
        <v>0</v>
      </c>
      <c r="T80" s="13">
        <f t="shared" si="7"/>
        <v>20</v>
      </c>
      <c r="U80" s="38"/>
      <c r="V80" s="45">
        <f t="shared" si="18"/>
        <v>0</v>
      </c>
      <c r="W80" s="14">
        <f t="shared" si="8"/>
        <v>20</v>
      </c>
      <c r="X80" s="38"/>
      <c r="Y80" s="45">
        <f t="shared" si="19"/>
        <v>0</v>
      </c>
      <c r="Z80" s="32">
        <f t="shared" si="20"/>
        <v>0</v>
      </c>
      <c r="AA80" s="16">
        <f t="shared" si="36"/>
        <v>0</v>
      </c>
      <c r="AB80" s="18">
        <f t="shared" si="10"/>
        <v>0</v>
      </c>
      <c r="AC80" s="38"/>
      <c r="AD80" s="17">
        <f t="shared" si="21"/>
        <v>0</v>
      </c>
      <c r="AE80" s="20">
        <f t="shared" si="11"/>
        <v>20</v>
      </c>
      <c r="AF80" s="38"/>
      <c r="AG80" s="37">
        <f t="shared" si="22"/>
        <v>0</v>
      </c>
      <c r="AH80" s="21">
        <f t="shared" si="12"/>
        <v>20</v>
      </c>
      <c r="AI80" s="41"/>
      <c r="AJ80" s="42">
        <f t="shared" si="23"/>
        <v>0</v>
      </c>
      <c r="AK80" s="47">
        <f t="shared" si="24"/>
        <v>0</v>
      </c>
      <c r="AL80" s="25">
        <f t="shared" si="25"/>
        <v>0</v>
      </c>
      <c r="AM80" s="22">
        <f t="shared" si="13"/>
        <v>0</v>
      </c>
      <c r="AN80" s="38"/>
      <c r="AO80" s="17">
        <f t="shared" si="26"/>
        <v>0</v>
      </c>
      <c r="AP80" s="23">
        <f t="shared" si="14"/>
        <v>20</v>
      </c>
      <c r="AQ80" s="38"/>
      <c r="AR80" s="37">
        <f t="shared" si="27"/>
        <v>0</v>
      </c>
      <c r="AS80" s="24">
        <f t="shared" si="15"/>
        <v>20</v>
      </c>
      <c r="AT80" s="38"/>
      <c r="AU80" s="42">
        <f t="shared" si="28"/>
        <v>0</v>
      </c>
      <c r="AV80" s="47">
        <f t="shared" si="29"/>
        <v>0</v>
      </c>
    </row>
    <row r="81" spans="1:48" x14ac:dyDescent="0.3">
      <c r="A81">
        <v>80</v>
      </c>
      <c r="B81" s="64">
        <f t="shared" si="30"/>
        <v>6501</v>
      </c>
      <c r="C81" s="211" t="s">
        <v>11</v>
      </c>
      <c r="D81" s="15">
        <f t="shared" si="31"/>
        <v>6600</v>
      </c>
      <c r="E81" s="6">
        <f t="shared" si="32"/>
        <v>0</v>
      </c>
      <c r="F81" s="7">
        <f t="shared" si="33"/>
        <v>0</v>
      </c>
      <c r="G81" s="34"/>
      <c r="H81" s="35">
        <f t="shared" si="0"/>
        <v>0</v>
      </c>
      <c r="I81" s="31">
        <f t="shared" si="1"/>
        <v>20</v>
      </c>
      <c r="J81" s="38"/>
      <c r="K81" s="39">
        <f t="shared" si="2"/>
        <v>0</v>
      </c>
      <c r="L81" s="63">
        <f t="shared" si="3"/>
        <v>20</v>
      </c>
      <c r="M81" s="43"/>
      <c r="N81" s="44">
        <f t="shared" si="4"/>
        <v>0</v>
      </c>
      <c r="O81" s="46">
        <f t="shared" si="16"/>
        <v>0</v>
      </c>
      <c r="P81" s="9">
        <f t="shared" si="37"/>
        <v>0</v>
      </c>
      <c r="Q81" s="10">
        <f t="shared" si="35"/>
        <v>0</v>
      </c>
      <c r="R81" s="38"/>
      <c r="S81" s="17">
        <f t="shared" si="17"/>
        <v>0</v>
      </c>
      <c r="T81" s="13">
        <f t="shared" si="7"/>
        <v>20</v>
      </c>
      <c r="U81" s="38"/>
      <c r="V81" s="45">
        <f t="shared" si="18"/>
        <v>0</v>
      </c>
      <c r="W81" s="14">
        <f t="shared" si="8"/>
        <v>20</v>
      </c>
      <c r="X81" s="38"/>
      <c r="Y81" s="45">
        <f t="shared" si="19"/>
        <v>0</v>
      </c>
      <c r="Z81" s="32">
        <f t="shared" si="20"/>
        <v>0</v>
      </c>
      <c r="AA81" s="16">
        <f t="shared" si="36"/>
        <v>0</v>
      </c>
      <c r="AB81" s="18">
        <f t="shared" si="10"/>
        <v>0</v>
      </c>
      <c r="AC81" s="38"/>
      <c r="AD81" s="17">
        <f t="shared" si="21"/>
        <v>0</v>
      </c>
      <c r="AE81" s="20">
        <f t="shared" si="11"/>
        <v>20</v>
      </c>
      <c r="AF81" s="38"/>
      <c r="AG81" s="37">
        <f t="shared" si="22"/>
        <v>0</v>
      </c>
      <c r="AH81" s="21">
        <f t="shared" si="12"/>
        <v>20</v>
      </c>
      <c r="AI81" s="41"/>
      <c r="AJ81" s="42">
        <f t="shared" si="23"/>
        <v>0</v>
      </c>
      <c r="AK81" s="47">
        <f t="shared" si="24"/>
        <v>0</v>
      </c>
      <c r="AL81" s="25">
        <f t="shared" si="25"/>
        <v>0</v>
      </c>
      <c r="AM81" s="22">
        <f t="shared" si="13"/>
        <v>0</v>
      </c>
      <c r="AN81" s="38"/>
      <c r="AO81" s="17">
        <f t="shared" si="26"/>
        <v>0</v>
      </c>
      <c r="AP81" s="23">
        <f t="shared" si="14"/>
        <v>20</v>
      </c>
      <c r="AQ81" s="38"/>
      <c r="AR81" s="37">
        <f t="shared" si="27"/>
        <v>0</v>
      </c>
      <c r="AS81" s="24">
        <f t="shared" si="15"/>
        <v>20</v>
      </c>
      <c r="AT81" s="38"/>
      <c r="AU81" s="42">
        <f t="shared" si="28"/>
        <v>0</v>
      </c>
      <c r="AV81" s="47">
        <f t="shared" si="29"/>
        <v>0</v>
      </c>
    </row>
    <row r="82" spans="1:48" x14ac:dyDescent="0.3">
      <c r="A82">
        <v>81</v>
      </c>
      <c r="B82" s="64">
        <f t="shared" si="30"/>
        <v>6601</v>
      </c>
      <c r="C82" s="211" t="s">
        <v>11</v>
      </c>
      <c r="D82" s="15">
        <f t="shared" si="31"/>
        <v>6700</v>
      </c>
      <c r="E82" s="6">
        <f t="shared" si="32"/>
        <v>0</v>
      </c>
      <c r="F82" s="7">
        <f t="shared" si="33"/>
        <v>0</v>
      </c>
      <c r="G82" s="34"/>
      <c r="H82" s="35">
        <f t="shared" si="0"/>
        <v>0</v>
      </c>
      <c r="I82" s="31">
        <f t="shared" si="1"/>
        <v>20</v>
      </c>
      <c r="J82" s="38"/>
      <c r="K82" s="39">
        <f t="shared" si="2"/>
        <v>0</v>
      </c>
      <c r="L82" s="63">
        <f t="shared" si="3"/>
        <v>20</v>
      </c>
      <c r="M82" s="43"/>
      <c r="N82" s="44">
        <f t="shared" si="4"/>
        <v>0</v>
      </c>
      <c r="O82" s="46">
        <f t="shared" si="16"/>
        <v>0</v>
      </c>
      <c r="P82" s="9">
        <f t="shared" si="37"/>
        <v>0</v>
      </c>
      <c r="Q82" s="10">
        <f t="shared" si="35"/>
        <v>0</v>
      </c>
      <c r="R82" s="38"/>
      <c r="S82" s="17">
        <f t="shared" si="17"/>
        <v>0</v>
      </c>
      <c r="T82" s="13">
        <f t="shared" si="7"/>
        <v>20</v>
      </c>
      <c r="U82" s="38"/>
      <c r="V82" s="45">
        <f t="shared" si="18"/>
        <v>0</v>
      </c>
      <c r="W82" s="14">
        <f t="shared" si="8"/>
        <v>20</v>
      </c>
      <c r="X82" s="38"/>
      <c r="Y82" s="45">
        <f t="shared" si="19"/>
        <v>0</v>
      </c>
      <c r="Z82" s="32">
        <f t="shared" si="20"/>
        <v>0</v>
      </c>
      <c r="AA82" s="16">
        <f t="shared" si="36"/>
        <v>0</v>
      </c>
      <c r="AB82" s="18">
        <f t="shared" si="10"/>
        <v>0</v>
      </c>
      <c r="AC82" s="38"/>
      <c r="AD82" s="17">
        <f t="shared" si="21"/>
        <v>0</v>
      </c>
      <c r="AE82" s="20">
        <f t="shared" si="11"/>
        <v>20</v>
      </c>
      <c r="AF82" s="38"/>
      <c r="AG82" s="37">
        <f t="shared" si="22"/>
        <v>0</v>
      </c>
      <c r="AH82" s="21">
        <f t="shared" si="12"/>
        <v>20</v>
      </c>
      <c r="AI82" s="41"/>
      <c r="AJ82" s="42">
        <f t="shared" si="23"/>
        <v>0</v>
      </c>
      <c r="AK82" s="47">
        <f t="shared" si="24"/>
        <v>0</v>
      </c>
      <c r="AL82" s="25">
        <f t="shared" si="25"/>
        <v>0</v>
      </c>
      <c r="AM82" s="22">
        <f t="shared" si="13"/>
        <v>0</v>
      </c>
      <c r="AN82" s="38"/>
      <c r="AO82" s="17">
        <f t="shared" si="26"/>
        <v>0</v>
      </c>
      <c r="AP82" s="23">
        <f t="shared" si="14"/>
        <v>20</v>
      </c>
      <c r="AQ82" s="38"/>
      <c r="AR82" s="37">
        <f t="shared" si="27"/>
        <v>0</v>
      </c>
      <c r="AS82" s="24">
        <f t="shared" si="15"/>
        <v>20</v>
      </c>
      <c r="AT82" s="38"/>
      <c r="AU82" s="42">
        <f t="shared" si="28"/>
        <v>0</v>
      </c>
      <c r="AV82" s="47">
        <f t="shared" si="29"/>
        <v>0</v>
      </c>
    </row>
    <row r="83" spans="1:48" x14ac:dyDescent="0.3">
      <c r="A83">
        <v>82</v>
      </c>
      <c r="B83" s="64">
        <f t="shared" si="30"/>
        <v>6701</v>
      </c>
      <c r="C83" s="211" t="s">
        <v>11</v>
      </c>
      <c r="D83" s="15">
        <f t="shared" si="31"/>
        <v>6800</v>
      </c>
      <c r="E83" s="6">
        <f t="shared" si="32"/>
        <v>0</v>
      </c>
      <c r="F83" s="7">
        <f t="shared" si="33"/>
        <v>0</v>
      </c>
      <c r="G83" s="34"/>
      <c r="H83" s="35">
        <f t="shared" si="0"/>
        <v>0</v>
      </c>
      <c r="I83" s="31">
        <f t="shared" si="1"/>
        <v>20</v>
      </c>
      <c r="J83" s="38"/>
      <c r="K83" s="39">
        <f t="shared" si="2"/>
        <v>0</v>
      </c>
      <c r="L83" s="63">
        <f t="shared" si="3"/>
        <v>20</v>
      </c>
      <c r="M83" s="43"/>
      <c r="N83" s="44">
        <f t="shared" si="4"/>
        <v>0</v>
      </c>
      <c r="O83" s="46">
        <f t="shared" si="16"/>
        <v>0</v>
      </c>
      <c r="P83" s="9">
        <f t="shared" si="37"/>
        <v>0</v>
      </c>
      <c r="Q83" s="10">
        <f t="shared" si="35"/>
        <v>0</v>
      </c>
      <c r="R83" s="38"/>
      <c r="S83" s="17">
        <f t="shared" si="17"/>
        <v>0</v>
      </c>
      <c r="T83" s="13">
        <f t="shared" si="7"/>
        <v>20</v>
      </c>
      <c r="U83" s="38"/>
      <c r="V83" s="45">
        <f t="shared" si="18"/>
        <v>0</v>
      </c>
      <c r="W83" s="14">
        <f t="shared" si="8"/>
        <v>20</v>
      </c>
      <c r="X83" s="38"/>
      <c r="Y83" s="45">
        <f t="shared" si="19"/>
        <v>0</v>
      </c>
      <c r="Z83" s="32">
        <f t="shared" si="20"/>
        <v>0</v>
      </c>
      <c r="AA83" s="16">
        <f t="shared" si="36"/>
        <v>0</v>
      </c>
      <c r="AB83" s="18">
        <f t="shared" si="10"/>
        <v>0</v>
      </c>
      <c r="AC83" s="38"/>
      <c r="AD83" s="17">
        <f t="shared" si="21"/>
        <v>0</v>
      </c>
      <c r="AE83" s="20">
        <f t="shared" si="11"/>
        <v>20</v>
      </c>
      <c r="AF83" s="38"/>
      <c r="AG83" s="37">
        <f t="shared" si="22"/>
        <v>0</v>
      </c>
      <c r="AH83" s="21">
        <f t="shared" si="12"/>
        <v>20</v>
      </c>
      <c r="AI83" s="41"/>
      <c r="AJ83" s="42">
        <f t="shared" si="23"/>
        <v>0</v>
      </c>
      <c r="AK83" s="47">
        <f t="shared" si="24"/>
        <v>0</v>
      </c>
      <c r="AL83" s="25">
        <f t="shared" si="25"/>
        <v>0</v>
      </c>
      <c r="AM83" s="22">
        <f t="shared" si="13"/>
        <v>0</v>
      </c>
      <c r="AN83" s="38"/>
      <c r="AO83" s="17">
        <f t="shared" si="26"/>
        <v>0</v>
      </c>
      <c r="AP83" s="23">
        <f t="shared" si="14"/>
        <v>20</v>
      </c>
      <c r="AQ83" s="38"/>
      <c r="AR83" s="37">
        <f t="shared" si="27"/>
        <v>0</v>
      </c>
      <c r="AS83" s="24">
        <f t="shared" si="15"/>
        <v>20</v>
      </c>
      <c r="AT83" s="38"/>
      <c r="AU83" s="42">
        <f t="shared" si="28"/>
        <v>0</v>
      </c>
      <c r="AV83" s="47">
        <f t="shared" si="29"/>
        <v>0</v>
      </c>
    </row>
    <row r="84" spans="1:48" x14ac:dyDescent="0.3">
      <c r="A84">
        <v>83</v>
      </c>
      <c r="B84" s="64">
        <f t="shared" si="30"/>
        <v>6801</v>
      </c>
      <c r="C84" s="211" t="s">
        <v>11</v>
      </c>
      <c r="D84" s="15">
        <f t="shared" si="31"/>
        <v>6900</v>
      </c>
      <c r="E84" s="6">
        <f t="shared" si="32"/>
        <v>0</v>
      </c>
      <c r="F84" s="7">
        <f t="shared" si="33"/>
        <v>0</v>
      </c>
      <c r="G84" s="34"/>
      <c r="H84" s="35">
        <f t="shared" si="0"/>
        <v>0</v>
      </c>
      <c r="I84" s="31">
        <f t="shared" si="1"/>
        <v>20</v>
      </c>
      <c r="J84" s="38"/>
      <c r="K84" s="39">
        <f t="shared" si="2"/>
        <v>0</v>
      </c>
      <c r="L84" s="63">
        <f t="shared" si="3"/>
        <v>20</v>
      </c>
      <c r="M84" s="43"/>
      <c r="N84" s="44">
        <f t="shared" si="4"/>
        <v>0</v>
      </c>
      <c r="O84" s="46">
        <f t="shared" si="16"/>
        <v>0</v>
      </c>
      <c r="P84" s="9">
        <f t="shared" si="37"/>
        <v>0</v>
      </c>
      <c r="Q84" s="10">
        <f t="shared" si="35"/>
        <v>0</v>
      </c>
      <c r="R84" s="38"/>
      <c r="S84" s="17">
        <f t="shared" si="17"/>
        <v>0</v>
      </c>
      <c r="T84" s="13">
        <f t="shared" si="7"/>
        <v>20</v>
      </c>
      <c r="U84" s="38"/>
      <c r="V84" s="45">
        <f t="shared" si="18"/>
        <v>0</v>
      </c>
      <c r="W84" s="14">
        <f t="shared" si="8"/>
        <v>20</v>
      </c>
      <c r="X84" s="38"/>
      <c r="Y84" s="45">
        <f t="shared" si="19"/>
        <v>0</v>
      </c>
      <c r="Z84" s="32">
        <f t="shared" si="20"/>
        <v>0</v>
      </c>
      <c r="AA84" s="16">
        <f t="shared" si="36"/>
        <v>0</v>
      </c>
      <c r="AB84" s="18">
        <f t="shared" si="10"/>
        <v>0</v>
      </c>
      <c r="AC84" s="38"/>
      <c r="AD84" s="17">
        <f t="shared" si="21"/>
        <v>0</v>
      </c>
      <c r="AE84" s="20">
        <f t="shared" si="11"/>
        <v>20</v>
      </c>
      <c r="AF84" s="38"/>
      <c r="AG84" s="37">
        <f t="shared" si="22"/>
        <v>0</v>
      </c>
      <c r="AH84" s="21">
        <f t="shared" si="12"/>
        <v>20</v>
      </c>
      <c r="AI84" s="41"/>
      <c r="AJ84" s="42">
        <f t="shared" si="23"/>
        <v>0</v>
      </c>
      <c r="AK84" s="47">
        <f t="shared" si="24"/>
        <v>0</v>
      </c>
      <c r="AL84" s="25">
        <f t="shared" si="25"/>
        <v>0</v>
      </c>
      <c r="AM84" s="22">
        <f t="shared" si="13"/>
        <v>0</v>
      </c>
      <c r="AN84" s="38"/>
      <c r="AO84" s="17">
        <f t="shared" si="26"/>
        <v>0</v>
      </c>
      <c r="AP84" s="23">
        <f t="shared" si="14"/>
        <v>20</v>
      </c>
      <c r="AQ84" s="38"/>
      <c r="AR84" s="37">
        <f t="shared" si="27"/>
        <v>0</v>
      </c>
      <c r="AS84" s="24">
        <f t="shared" si="15"/>
        <v>20</v>
      </c>
      <c r="AT84" s="38"/>
      <c r="AU84" s="42">
        <f t="shared" si="28"/>
        <v>0</v>
      </c>
      <c r="AV84" s="47">
        <f t="shared" si="29"/>
        <v>0</v>
      </c>
    </row>
    <row r="85" spans="1:48" x14ac:dyDescent="0.3">
      <c r="A85">
        <v>84</v>
      </c>
      <c r="B85" s="64">
        <f t="shared" si="30"/>
        <v>6901</v>
      </c>
      <c r="C85" s="211" t="s">
        <v>11</v>
      </c>
      <c r="D85" s="15">
        <f t="shared" si="31"/>
        <v>7000</v>
      </c>
      <c r="E85" s="6">
        <f t="shared" si="32"/>
        <v>0</v>
      </c>
      <c r="F85" s="7">
        <f t="shared" si="33"/>
        <v>0</v>
      </c>
      <c r="G85" s="34"/>
      <c r="H85" s="35">
        <f t="shared" si="0"/>
        <v>0</v>
      </c>
      <c r="I85" s="31">
        <f t="shared" si="1"/>
        <v>20</v>
      </c>
      <c r="J85" s="38"/>
      <c r="K85" s="39">
        <f t="shared" si="2"/>
        <v>0</v>
      </c>
      <c r="L85" s="63">
        <f t="shared" si="3"/>
        <v>20</v>
      </c>
      <c r="M85" s="43"/>
      <c r="N85" s="44">
        <f t="shared" si="4"/>
        <v>0</v>
      </c>
      <c r="O85" s="46">
        <f t="shared" si="16"/>
        <v>0</v>
      </c>
      <c r="P85" s="9">
        <f t="shared" si="37"/>
        <v>0</v>
      </c>
      <c r="Q85" s="10">
        <f t="shared" si="35"/>
        <v>0</v>
      </c>
      <c r="R85" s="38"/>
      <c r="S85" s="17">
        <f t="shared" si="17"/>
        <v>0</v>
      </c>
      <c r="T85" s="13">
        <f t="shared" si="7"/>
        <v>20</v>
      </c>
      <c r="U85" s="38"/>
      <c r="V85" s="45">
        <f t="shared" si="18"/>
        <v>0</v>
      </c>
      <c r="W85" s="14">
        <f t="shared" si="8"/>
        <v>20</v>
      </c>
      <c r="X85" s="38"/>
      <c r="Y85" s="45">
        <f t="shared" si="19"/>
        <v>0</v>
      </c>
      <c r="Z85" s="32">
        <f t="shared" si="20"/>
        <v>0</v>
      </c>
      <c r="AA85" s="16">
        <f t="shared" si="36"/>
        <v>0</v>
      </c>
      <c r="AB85" s="18">
        <f t="shared" si="10"/>
        <v>0</v>
      </c>
      <c r="AC85" s="38"/>
      <c r="AD85" s="17">
        <f t="shared" si="21"/>
        <v>0</v>
      </c>
      <c r="AE85" s="20">
        <f t="shared" si="11"/>
        <v>20</v>
      </c>
      <c r="AF85" s="38"/>
      <c r="AG85" s="37">
        <f t="shared" si="22"/>
        <v>0</v>
      </c>
      <c r="AH85" s="21">
        <f t="shared" si="12"/>
        <v>20</v>
      </c>
      <c r="AI85" s="41"/>
      <c r="AJ85" s="42">
        <f t="shared" si="23"/>
        <v>0</v>
      </c>
      <c r="AK85" s="47">
        <f t="shared" si="24"/>
        <v>0</v>
      </c>
      <c r="AL85" s="25">
        <f t="shared" si="25"/>
        <v>0</v>
      </c>
      <c r="AM85" s="22">
        <f t="shared" si="13"/>
        <v>0</v>
      </c>
      <c r="AN85" s="38"/>
      <c r="AO85" s="17">
        <f t="shared" si="26"/>
        <v>0</v>
      </c>
      <c r="AP85" s="23">
        <f t="shared" si="14"/>
        <v>20</v>
      </c>
      <c r="AQ85" s="38"/>
      <c r="AR85" s="37">
        <f t="shared" si="27"/>
        <v>0</v>
      </c>
      <c r="AS85" s="24">
        <f t="shared" si="15"/>
        <v>20</v>
      </c>
      <c r="AT85" s="38"/>
      <c r="AU85" s="42">
        <f t="shared" si="28"/>
        <v>0</v>
      </c>
      <c r="AV85" s="47">
        <f t="shared" si="29"/>
        <v>0</v>
      </c>
    </row>
    <row r="86" spans="1:48" x14ac:dyDescent="0.3">
      <c r="A86">
        <v>85</v>
      </c>
      <c r="B86" s="64">
        <f t="shared" si="30"/>
        <v>7001</v>
      </c>
      <c r="C86" s="211" t="s">
        <v>11</v>
      </c>
      <c r="D86" s="15">
        <f t="shared" si="31"/>
        <v>7100</v>
      </c>
      <c r="E86" s="6">
        <f t="shared" si="32"/>
        <v>0</v>
      </c>
      <c r="F86" s="7">
        <f t="shared" si="33"/>
        <v>0</v>
      </c>
      <c r="G86" s="34"/>
      <c r="H86" s="35">
        <f t="shared" si="0"/>
        <v>0</v>
      </c>
      <c r="I86" s="31">
        <f t="shared" si="1"/>
        <v>20</v>
      </c>
      <c r="J86" s="38"/>
      <c r="K86" s="39">
        <f t="shared" si="2"/>
        <v>0</v>
      </c>
      <c r="L86" s="63">
        <f t="shared" si="3"/>
        <v>20</v>
      </c>
      <c r="M86" s="43"/>
      <c r="N86" s="44">
        <f t="shared" si="4"/>
        <v>0</v>
      </c>
      <c r="O86" s="46">
        <f t="shared" si="16"/>
        <v>0</v>
      </c>
      <c r="P86" s="9">
        <f t="shared" si="37"/>
        <v>0</v>
      </c>
      <c r="Q86" s="10">
        <f t="shared" si="35"/>
        <v>0</v>
      </c>
      <c r="R86" s="38"/>
      <c r="S86" s="17">
        <f t="shared" si="17"/>
        <v>0</v>
      </c>
      <c r="T86" s="13">
        <f t="shared" si="7"/>
        <v>20</v>
      </c>
      <c r="U86" s="38"/>
      <c r="V86" s="45">
        <f t="shared" si="18"/>
        <v>0</v>
      </c>
      <c r="W86" s="14">
        <f t="shared" si="8"/>
        <v>20</v>
      </c>
      <c r="X86" s="38"/>
      <c r="Y86" s="45">
        <f t="shared" si="19"/>
        <v>0</v>
      </c>
      <c r="Z86" s="32">
        <f t="shared" si="20"/>
        <v>0</v>
      </c>
      <c r="AA86" s="16">
        <f t="shared" si="36"/>
        <v>0</v>
      </c>
      <c r="AB86" s="18">
        <f t="shared" si="10"/>
        <v>0</v>
      </c>
      <c r="AC86" s="38"/>
      <c r="AD86" s="17">
        <f t="shared" si="21"/>
        <v>0</v>
      </c>
      <c r="AE86" s="20">
        <f t="shared" si="11"/>
        <v>20</v>
      </c>
      <c r="AF86" s="38"/>
      <c r="AG86" s="37">
        <f t="shared" si="22"/>
        <v>0</v>
      </c>
      <c r="AH86" s="21">
        <f t="shared" si="12"/>
        <v>20</v>
      </c>
      <c r="AI86" s="41"/>
      <c r="AJ86" s="42">
        <f t="shared" si="23"/>
        <v>0</v>
      </c>
      <c r="AK86" s="47">
        <f t="shared" si="24"/>
        <v>0</v>
      </c>
      <c r="AL86" s="25">
        <f t="shared" si="25"/>
        <v>0</v>
      </c>
      <c r="AM86" s="22">
        <f t="shared" si="13"/>
        <v>0</v>
      </c>
      <c r="AN86" s="38"/>
      <c r="AO86" s="17">
        <f t="shared" si="26"/>
        <v>0</v>
      </c>
      <c r="AP86" s="23">
        <f t="shared" si="14"/>
        <v>20</v>
      </c>
      <c r="AQ86" s="38"/>
      <c r="AR86" s="37">
        <f t="shared" si="27"/>
        <v>0</v>
      </c>
      <c r="AS86" s="24">
        <f t="shared" si="15"/>
        <v>20</v>
      </c>
      <c r="AT86" s="38"/>
      <c r="AU86" s="42">
        <f t="shared" si="28"/>
        <v>0</v>
      </c>
      <c r="AV86" s="47">
        <f t="shared" si="29"/>
        <v>0</v>
      </c>
    </row>
    <row r="87" spans="1:48" x14ac:dyDescent="0.3">
      <c r="A87">
        <v>86</v>
      </c>
      <c r="B87" s="64">
        <f t="shared" si="30"/>
        <v>7101</v>
      </c>
      <c r="C87" s="211" t="s">
        <v>11</v>
      </c>
      <c r="D87" s="15">
        <f t="shared" si="31"/>
        <v>7200</v>
      </c>
      <c r="E87" s="6">
        <f t="shared" si="32"/>
        <v>0</v>
      </c>
      <c r="F87" s="7">
        <f t="shared" si="33"/>
        <v>0</v>
      </c>
      <c r="G87" s="34"/>
      <c r="H87" s="35">
        <f t="shared" si="0"/>
        <v>0</v>
      </c>
      <c r="I87" s="31">
        <f t="shared" si="1"/>
        <v>20</v>
      </c>
      <c r="J87" s="38"/>
      <c r="K87" s="39">
        <f t="shared" si="2"/>
        <v>0</v>
      </c>
      <c r="L87" s="63">
        <f t="shared" si="3"/>
        <v>20</v>
      </c>
      <c r="M87" s="43"/>
      <c r="N87" s="44">
        <f t="shared" si="4"/>
        <v>0</v>
      </c>
      <c r="O87" s="46">
        <f t="shared" si="16"/>
        <v>0</v>
      </c>
      <c r="P87" s="9">
        <f t="shared" si="37"/>
        <v>0</v>
      </c>
      <c r="Q87" s="10">
        <f t="shared" si="35"/>
        <v>0</v>
      </c>
      <c r="R87" s="38"/>
      <c r="S87" s="17">
        <f t="shared" si="17"/>
        <v>0</v>
      </c>
      <c r="T87" s="13">
        <f t="shared" si="7"/>
        <v>20</v>
      </c>
      <c r="U87" s="38"/>
      <c r="V87" s="45">
        <f t="shared" si="18"/>
        <v>0</v>
      </c>
      <c r="W87" s="14">
        <f t="shared" si="8"/>
        <v>20</v>
      </c>
      <c r="X87" s="38"/>
      <c r="Y87" s="45">
        <f t="shared" si="19"/>
        <v>0</v>
      </c>
      <c r="Z87" s="32">
        <f t="shared" si="20"/>
        <v>0</v>
      </c>
      <c r="AA87" s="16">
        <f t="shared" si="36"/>
        <v>0</v>
      </c>
      <c r="AB87" s="18">
        <f t="shared" si="10"/>
        <v>0</v>
      </c>
      <c r="AC87" s="38"/>
      <c r="AD87" s="17">
        <f t="shared" si="21"/>
        <v>0</v>
      </c>
      <c r="AE87" s="20">
        <f t="shared" si="11"/>
        <v>20</v>
      </c>
      <c r="AF87" s="38"/>
      <c r="AG87" s="37">
        <f t="shared" si="22"/>
        <v>0</v>
      </c>
      <c r="AH87" s="21">
        <f t="shared" si="12"/>
        <v>20</v>
      </c>
      <c r="AI87" s="41"/>
      <c r="AJ87" s="42">
        <f t="shared" si="23"/>
        <v>0</v>
      </c>
      <c r="AK87" s="47">
        <f t="shared" si="24"/>
        <v>0</v>
      </c>
      <c r="AL87" s="25">
        <f t="shared" si="25"/>
        <v>0</v>
      </c>
      <c r="AM87" s="22">
        <f t="shared" si="13"/>
        <v>0</v>
      </c>
      <c r="AN87" s="38"/>
      <c r="AO87" s="17">
        <f t="shared" si="26"/>
        <v>0</v>
      </c>
      <c r="AP87" s="23">
        <f t="shared" si="14"/>
        <v>20</v>
      </c>
      <c r="AQ87" s="38"/>
      <c r="AR87" s="37">
        <f t="shared" si="27"/>
        <v>0</v>
      </c>
      <c r="AS87" s="24">
        <f t="shared" si="15"/>
        <v>20</v>
      </c>
      <c r="AT87" s="38"/>
      <c r="AU87" s="42">
        <f t="shared" si="28"/>
        <v>0</v>
      </c>
      <c r="AV87" s="47">
        <f t="shared" si="29"/>
        <v>0</v>
      </c>
    </row>
    <row r="88" spans="1:48" x14ac:dyDescent="0.3">
      <c r="A88">
        <v>87</v>
      </c>
      <c r="B88" s="64">
        <f t="shared" si="30"/>
        <v>7201</v>
      </c>
      <c r="C88" s="211" t="s">
        <v>11</v>
      </c>
      <c r="D88" s="15">
        <f t="shared" si="31"/>
        <v>7300</v>
      </c>
      <c r="E88" s="6">
        <f t="shared" si="32"/>
        <v>0</v>
      </c>
      <c r="F88" s="7">
        <f t="shared" si="33"/>
        <v>0</v>
      </c>
      <c r="G88" s="34"/>
      <c r="H88" s="35">
        <f t="shared" si="0"/>
        <v>0</v>
      </c>
      <c r="I88" s="31">
        <f t="shared" si="1"/>
        <v>20</v>
      </c>
      <c r="J88" s="38"/>
      <c r="K88" s="39">
        <f t="shared" si="2"/>
        <v>0</v>
      </c>
      <c r="L88" s="63">
        <f t="shared" si="3"/>
        <v>20</v>
      </c>
      <c r="M88" s="43"/>
      <c r="N88" s="44">
        <f t="shared" si="4"/>
        <v>0</v>
      </c>
      <c r="O88" s="46">
        <f t="shared" si="16"/>
        <v>0</v>
      </c>
      <c r="P88" s="9">
        <f t="shared" si="37"/>
        <v>0</v>
      </c>
      <c r="Q88" s="10">
        <f t="shared" si="35"/>
        <v>0</v>
      </c>
      <c r="R88" s="38"/>
      <c r="S88" s="17">
        <f t="shared" si="17"/>
        <v>0</v>
      </c>
      <c r="T88" s="13">
        <f t="shared" si="7"/>
        <v>20</v>
      </c>
      <c r="U88" s="38"/>
      <c r="V88" s="45">
        <f t="shared" si="18"/>
        <v>0</v>
      </c>
      <c r="W88" s="14">
        <f t="shared" si="8"/>
        <v>20</v>
      </c>
      <c r="X88" s="38"/>
      <c r="Y88" s="45">
        <f t="shared" si="19"/>
        <v>0</v>
      </c>
      <c r="Z88" s="32">
        <f t="shared" si="20"/>
        <v>0</v>
      </c>
      <c r="AA88" s="16">
        <f t="shared" si="36"/>
        <v>0</v>
      </c>
      <c r="AB88" s="18">
        <f t="shared" si="10"/>
        <v>0</v>
      </c>
      <c r="AC88" s="38"/>
      <c r="AD88" s="17">
        <f t="shared" si="21"/>
        <v>0</v>
      </c>
      <c r="AE88" s="20">
        <f t="shared" si="11"/>
        <v>20</v>
      </c>
      <c r="AF88" s="38"/>
      <c r="AG88" s="37">
        <f t="shared" si="22"/>
        <v>0</v>
      </c>
      <c r="AH88" s="21">
        <f t="shared" si="12"/>
        <v>20</v>
      </c>
      <c r="AI88" s="41"/>
      <c r="AJ88" s="42">
        <f t="shared" si="23"/>
        <v>0</v>
      </c>
      <c r="AK88" s="47">
        <f t="shared" si="24"/>
        <v>0</v>
      </c>
      <c r="AL88" s="25">
        <f t="shared" si="25"/>
        <v>0</v>
      </c>
      <c r="AM88" s="22">
        <f t="shared" si="13"/>
        <v>0</v>
      </c>
      <c r="AN88" s="38"/>
      <c r="AO88" s="17">
        <f t="shared" si="26"/>
        <v>0</v>
      </c>
      <c r="AP88" s="23">
        <f t="shared" si="14"/>
        <v>20</v>
      </c>
      <c r="AQ88" s="38"/>
      <c r="AR88" s="37">
        <f t="shared" si="27"/>
        <v>0</v>
      </c>
      <c r="AS88" s="24">
        <f t="shared" si="15"/>
        <v>20</v>
      </c>
      <c r="AT88" s="38"/>
      <c r="AU88" s="42">
        <f t="shared" si="28"/>
        <v>0</v>
      </c>
      <c r="AV88" s="47">
        <f t="shared" si="29"/>
        <v>0</v>
      </c>
    </row>
    <row r="89" spans="1:48" x14ac:dyDescent="0.3">
      <c r="A89">
        <v>88</v>
      </c>
      <c r="B89" s="64">
        <f t="shared" si="30"/>
        <v>7301</v>
      </c>
      <c r="C89" s="211" t="s">
        <v>11</v>
      </c>
      <c r="D89" s="15">
        <f t="shared" si="31"/>
        <v>7400</v>
      </c>
      <c r="E89" s="6">
        <f t="shared" si="32"/>
        <v>0</v>
      </c>
      <c r="F89" s="7">
        <f t="shared" si="33"/>
        <v>0</v>
      </c>
      <c r="G89" s="34"/>
      <c r="H89" s="35">
        <f t="shared" si="0"/>
        <v>0</v>
      </c>
      <c r="I89" s="31">
        <f t="shared" si="1"/>
        <v>20</v>
      </c>
      <c r="J89" s="38"/>
      <c r="K89" s="39">
        <f t="shared" si="2"/>
        <v>0</v>
      </c>
      <c r="L89" s="63">
        <f t="shared" si="3"/>
        <v>20</v>
      </c>
      <c r="M89" s="43"/>
      <c r="N89" s="44">
        <f t="shared" si="4"/>
        <v>0</v>
      </c>
      <c r="O89" s="46">
        <f t="shared" si="16"/>
        <v>0</v>
      </c>
      <c r="P89" s="9">
        <f t="shared" si="37"/>
        <v>0</v>
      </c>
      <c r="Q89" s="10">
        <f t="shared" si="35"/>
        <v>0</v>
      </c>
      <c r="R89" s="38"/>
      <c r="S89" s="17">
        <f t="shared" si="17"/>
        <v>0</v>
      </c>
      <c r="T89" s="13">
        <f t="shared" si="7"/>
        <v>20</v>
      </c>
      <c r="U89" s="38"/>
      <c r="V89" s="45">
        <f t="shared" si="18"/>
        <v>0</v>
      </c>
      <c r="W89" s="14">
        <f t="shared" si="8"/>
        <v>20</v>
      </c>
      <c r="X89" s="38"/>
      <c r="Y89" s="45">
        <f t="shared" si="19"/>
        <v>0</v>
      </c>
      <c r="Z89" s="32">
        <f t="shared" si="20"/>
        <v>0</v>
      </c>
      <c r="AA89" s="16">
        <f t="shared" si="36"/>
        <v>0</v>
      </c>
      <c r="AB89" s="18">
        <f t="shared" si="10"/>
        <v>0</v>
      </c>
      <c r="AC89" s="38"/>
      <c r="AD89" s="17">
        <f t="shared" si="21"/>
        <v>0</v>
      </c>
      <c r="AE89" s="20">
        <f t="shared" si="11"/>
        <v>20</v>
      </c>
      <c r="AF89" s="38"/>
      <c r="AG89" s="37">
        <f t="shared" si="22"/>
        <v>0</v>
      </c>
      <c r="AH89" s="21">
        <f t="shared" si="12"/>
        <v>20</v>
      </c>
      <c r="AI89" s="41"/>
      <c r="AJ89" s="42">
        <f t="shared" si="23"/>
        <v>0</v>
      </c>
      <c r="AK89" s="47">
        <f t="shared" si="24"/>
        <v>0</v>
      </c>
      <c r="AL89" s="25">
        <f t="shared" si="25"/>
        <v>0</v>
      </c>
      <c r="AM89" s="22">
        <f t="shared" si="13"/>
        <v>0</v>
      </c>
      <c r="AN89" s="38"/>
      <c r="AO89" s="17">
        <f t="shared" si="26"/>
        <v>0</v>
      </c>
      <c r="AP89" s="23">
        <f t="shared" si="14"/>
        <v>20</v>
      </c>
      <c r="AQ89" s="38"/>
      <c r="AR89" s="37">
        <f t="shared" si="27"/>
        <v>0</v>
      </c>
      <c r="AS89" s="24">
        <f t="shared" si="15"/>
        <v>20</v>
      </c>
      <c r="AT89" s="38"/>
      <c r="AU89" s="42">
        <f t="shared" si="28"/>
        <v>0</v>
      </c>
      <c r="AV89" s="47">
        <f t="shared" si="29"/>
        <v>0</v>
      </c>
    </row>
    <row r="90" spans="1:48" x14ac:dyDescent="0.3">
      <c r="A90">
        <v>89</v>
      </c>
      <c r="B90" s="64">
        <f t="shared" si="30"/>
        <v>7401</v>
      </c>
      <c r="C90" s="211" t="s">
        <v>11</v>
      </c>
      <c r="D90" s="15">
        <f t="shared" si="31"/>
        <v>7500</v>
      </c>
      <c r="E90" s="6">
        <f t="shared" si="32"/>
        <v>0</v>
      </c>
      <c r="F90" s="7">
        <f t="shared" si="33"/>
        <v>0</v>
      </c>
      <c r="G90" s="34"/>
      <c r="H90" s="35">
        <f t="shared" si="0"/>
        <v>0</v>
      </c>
      <c r="I90" s="31">
        <f t="shared" si="1"/>
        <v>20</v>
      </c>
      <c r="J90" s="38"/>
      <c r="K90" s="39">
        <f t="shared" si="2"/>
        <v>0</v>
      </c>
      <c r="L90" s="63">
        <f t="shared" si="3"/>
        <v>20</v>
      </c>
      <c r="M90" s="43"/>
      <c r="N90" s="44">
        <f t="shared" si="4"/>
        <v>0</v>
      </c>
      <c r="O90" s="46">
        <f t="shared" si="16"/>
        <v>0</v>
      </c>
      <c r="P90" s="9">
        <f t="shared" si="37"/>
        <v>0</v>
      </c>
      <c r="Q90" s="10">
        <f t="shared" si="35"/>
        <v>0</v>
      </c>
      <c r="R90" s="38"/>
      <c r="S90" s="17">
        <f t="shared" si="17"/>
        <v>0</v>
      </c>
      <c r="T90" s="13">
        <f t="shared" si="7"/>
        <v>20</v>
      </c>
      <c r="U90" s="38"/>
      <c r="V90" s="45">
        <f t="shared" si="18"/>
        <v>0</v>
      </c>
      <c r="W90" s="14">
        <f t="shared" si="8"/>
        <v>20</v>
      </c>
      <c r="X90" s="38"/>
      <c r="Y90" s="45">
        <f t="shared" si="19"/>
        <v>0</v>
      </c>
      <c r="Z90" s="32">
        <f t="shared" si="20"/>
        <v>0</v>
      </c>
      <c r="AA90" s="16">
        <f t="shared" si="36"/>
        <v>0</v>
      </c>
      <c r="AB90" s="18">
        <f t="shared" si="10"/>
        <v>0</v>
      </c>
      <c r="AC90" s="38"/>
      <c r="AD90" s="17">
        <f t="shared" si="21"/>
        <v>0</v>
      </c>
      <c r="AE90" s="20">
        <f t="shared" si="11"/>
        <v>20</v>
      </c>
      <c r="AF90" s="38"/>
      <c r="AG90" s="37">
        <f t="shared" si="22"/>
        <v>0</v>
      </c>
      <c r="AH90" s="21">
        <f t="shared" si="12"/>
        <v>20</v>
      </c>
      <c r="AI90" s="41"/>
      <c r="AJ90" s="42">
        <f t="shared" si="23"/>
        <v>0</v>
      </c>
      <c r="AK90" s="47">
        <f t="shared" si="24"/>
        <v>0</v>
      </c>
      <c r="AL90" s="25">
        <f t="shared" si="25"/>
        <v>0</v>
      </c>
      <c r="AM90" s="22">
        <f t="shared" si="13"/>
        <v>0</v>
      </c>
      <c r="AN90" s="38"/>
      <c r="AO90" s="17">
        <f t="shared" si="26"/>
        <v>0</v>
      </c>
      <c r="AP90" s="23">
        <f t="shared" si="14"/>
        <v>20</v>
      </c>
      <c r="AQ90" s="38"/>
      <c r="AR90" s="37">
        <f t="shared" si="27"/>
        <v>0</v>
      </c>
      <c r="AS90" s="24">
        <f t="shared" si="15"/>
        <v>20</v>
      </c>
      <c r="AT90" s="38"/>
      <c r="AU90" s="42">
        <f t="shared" si="28"/>
        <v>0</v>
      </c>
      <c r="AV90" s="47">
        <f t="shared" si="29"/>
        <v>0</v>
      </c>
    </row>
    <row r="91" spans="1:48" x14ac:dyDescent="0.3">
      <c r="A91">
        <v>90</v>
      </c>
      <c r="B91" s="64">
        <f t="shared" si="30"/>
        <v>7501</v>
      </c>
      <c r="C91" s="212" t="s">
        <v>11</v>
      </c>
      <c r="D91" s="15">
        <f t="shared" si="31"/>
        <v>7600</v>
      </c>
      <c r="E91" s="6">
        <f t="shared" si="32"/>
        <v>0</v>
      </c>
      <c r="F91" s="7">
        <f t="shared" si="33"/>
        <v>0</v>
      </c>
      <c r="G91" s="34"/>
      <c r="H91" s="35">
        <f t="shared" si="0"/>
        <v>0</v>
      </c>
      <c r="I91" s="31">
        <f t="shared" ref="I91:I96" si="38">IF((ROUND(F91*(1+$H$23),0))&gt;$H$16,$H$16,IF((ROUND(F91*(1+$H$23),0))&lt;$H$7,$H$7,ROUND(F91*(1+$H$23),0)))</f>
        <v>20</v>
      </c>
      <c r="J91" s="38"/>
      <c r="K91" s="39">
        <f t="shared" ref="K91:K96" si="39">SUM(I91*J91)</f>
        <v>0</v>
      </c>
      <c r="L91" s="63">
        <f t="shared" ref="L91:L96" si="40">IF(I91=$H$7,$H$7,IF((ROUND(I91*$H$24,0)+I91)&gt;$H$16,$H$16,ROUND(I91*$H$24,0)+I91))</f>
        <v>20</v>
      </c>
      <c r="M91" s="43"/>
      <c r="N91" s="44">
        <f t="shared" ref="N91:N96" si="41">SUM(L91*M91)</f>
        <v>0</v>
      </c>
      <c r="O91" s="46">
        <f t="shared" ref="O91:O96" si="42">SUM(H91+K91+N91)</f>
        <v>0</v>
      </c>
      <c r="P91" s="9">
        <f t="shared" ref="P91:P96" si="43">IF(Q91=$H$6,"",Q91/B91)</f>
        <v>0</v>
      </c>
      <c r="Q91" s="10">
        <f t="shared" ref="Q91:Q96" si="44">IF((((B91-1-$H$9)*$H$18)/2)&gt;$H$15,$H$15,IF((((B91-1-$H$9)*$H$18)/2)&lt;$H$6,$H$6,((B91-1-$H$9)*$H$18)/2))</f>
        <v>0</v>
      </c>
      <c r="R91" s="38"/>
      <c r="S91" s="17">
        <f t="shared" ref="S91:S96" si="45">Q91*R91</f>
        <v>0</v>
      </c>
      <c r="T91" s="13">
        <f t="shared" ref="T91:T96" si="46">IF((ROUND(Q91*(1+$H$23),0))&gt;$H$16,$H$16,IF((ROUND(Q91*(1+$H$23),0))&lt;$H$7,$H$7,ROUND(Q91*(1+$H$23),0)))</f>
        <v>20</v>
      </c>
      <c r="U91" s="38"/>
      <c r="V91" s="45">
        <f t="shared" ref="V91:V96" si="47">T91*U91</f>
        <v>0</v>
      </c>
      <c r="W91" s="14">
        <f t="shared" ref="W91:W96" si="48">IF(T91=$H$7,$H$7,IF((T91*(1+$H$24))&gt;$H$16,$H$16,T91*(1+$H$24)))</f>
        <v>20</v>
      </c>
      <c r="X91" s="38"/>
      <c r="Y91" s="45">
        <f t="shared" ref="Y91:Y96" si="49">W91*X91</f>
        <v>0</v>
      </c>
      <c r="Z91" s="32">
        <f t="shared" ref="Z91:Z96" si="50">S91+V91+Y91</f>
        <v>0</v>
      </c>
      <c r="AA91" s="16">
        <f t="shared" ref="AA91:AA96" si="51">IF(AB91=$H$6,"",AB91/B91)</f>
        <v>0</v>
      </c>
      <c r="AB91" s="18">
        <f t="shared" ref="AB91:AB96" si="52">IF((((B91-1-$H$10)*$H$18)/3)&gt;$H$15,$H$15,IF((((B91-1-$H$10)*$H$18)/3)&lt;$H$6,$H$6,((B91-1-$H$10)*$H$18)/3))</f>
        <v>0</v>
      </c>
      <c r="AC91" s="38"/>
      <c r="AD91" s="17">
        <f t="shared" ref="AD91:AD96" si="53">AB91*AC91</f>
        <v>0</v>
      </c>
      <c r="AE91" s="20">
        <f t="shared" ref="AE91:AE96" si="54">IF((ROUND(AB91*(1+$H$23),0))&gt;$H$16,$H$16,IF((ROUND(AB91*(1+$H$23),0))&lt;$H$7,$H$7,ROUND(AB91*(1+$H$23),0)))</f>
        <v>20</v>
      </c>
      <c r="AF91" s="38"/>
      <c r="AG91" s="37">
        <f t="shared" ref="AG91:AG96" si="55">AE91*AF91</f>
        <v>0</v>
      </c>
      <c r="AH91" s="21">
        <f t="shared" ref="AH91:AH96" si="56">IF(AE91=$H$7,$H$7,IF((AE91*(1+$H$24))&gt;$H$16,$H$16,AE91*(1+$H$24)))</f>
        <v>20</v>
      </c>
      <c r="AI91" s="41"/>
      <c r="AJ91" s="42">
        <f t="shared" ref="AJ91:AJ96" si="57">AH91*AI91</f>
        <v>0</v>
      </c>
      <c r="AK91" s="47">
        <f t="shared" ref="AK91:AK96" si="58">AD91+AG91+AJ91</f>
        <v>0</v>
      </c>
      <c r="AL91" s="25">
        <f t="shared" ref="AL91:AL96" si="59">IF(AM91=$H$6,"",AM91/B91)</f>
        <v>0</v>
      </c>
      <c r="AM91" s="22">
        <f t="shared" ref="AM91:AM96" si="60">IF((((B91-1-$H$11)*$H$18)/4)&gt;$H$15,$H$15,IF((((B91-1-$H$11)*$H$18)/4)&lt;$H$6,$H$6,((B91-1-$H$11)*$H$18)/4))</f>
        <v>0</v>
      </c>
      <c r="AN91" s="38"/>
      <c r="AO91" s="17">
        <f t="shared" ref="AO91:AO96" si="61">AM91*AN91</f>
        <v>0</v>
      </c>
      <c r="AP91" s="23">
        <f t="shared" ref="AP91:AP96" si="62">IF((ROUND(AM91*(1+$H$23),0))&gt;$H$16,$H$16,IF((ROUND(AM91*(1+$H$23),0))&lt;$H$7,$H$7,ROUND(AM91*(1+$H$23),0)))</f>
        <v>20</v>
      </c>
      <c r="AQ91" s="38"/>
      <c r="AR91" s="37">
        <f t="shared" ref="AR91:AR96" si="63">AP91*AQ91</f>
        <v>0</v>
      </c>
      <c r="AS91" s="24">
        <f t="shared" ref="AS91:AS96" si="64">IF(AP91=$H$7,$H$7,IF((ROUND(AP91*(1+$H$24),0))&gt;$H$16,$H$16,ROUND(AP91*(1+$H$24),0)))</f>
        <v>20</v>
      </c>
      <c r="AT91" s="38"/>
      <c r="AU91" s="42">
        <f t="shared" ref="AU91:AU96" si="65">AS91*AT91</f>
        <v>0</v>
      </c>
      <c r="AV91" s="47">
        <f t="shared" ref="AV91:AV96" si="66">AO91+AR91+AU91</f>
        <v>0</v>
      </c>
    </row>
    <row r="92" spans="1:48" x14ac:dyDescent="0.3">
      <c r="A92">
        <v>91</v>
      </c>
      <c r="B92" s="64">
        <f t="shared" si="30"/>
        <v>7601</v>
      </c>
      <c r="C92" s="212" t="s">
        <v>11</v>
      </c>
      <c r="D92" s="15">
        <f t="shared" si="31"/>
        <v>7700</v>
      </c>
      <c r="E92" s="6">
        <f t="shared" si="32"/>
        <v>0</v>
      </c>
      <c r="F92" s="7">
        <f t="shared" si="33"/>
        <v>0</v>
      </c>
      <c r="G92" s="34"/>
      <c r="H92" s="35">
        <f t="shared" si="0"/>
        <v>0</v>
      </c>
      <c r="I92" s="31">
        <f t="shared" si="38"/>
        <v>20</v>
      </c>
      <c r="J92" s="38"/>
      <c r="K92" s="39">
        <f t="shared" si="39"/>
        <v>0</v>
      </c>
      <c r="L92" s="63">
        <f t="shared" si="40"/>
        <v>20</v>
      </c>
      <c r="M92" s="43"/>
      <c r="N92" s="44">
        <f t="shared" si="41"/>
        <v>0</v>
      </c>
      <c r="O92" s="46">
        <f t="shared" si="42"/>
        <v>0</v>
      </c>
      <c r="P92" s="9">
        <f t="shared" si="43"/>
        <v>0</v>
      </c>
      <c r="Q92" s="10">
        <f t="shared" si="44"/>
        <v>0</v>
      </c>
      <c r="R92" s="38"/>
      <c r="S92" s="17">
        <f t="shared" si="45"/>
        <v>0</v>
      </c>
      <c r="T92" s="13">
        <f t="shared" si="46"/>
        <v>20</v>
      </c>
      <c r="U92" s="38"/>
      <c r="V92" s="45">
        <f t="shared" si="47"/>
        <v>0</v>
      </c>
      <c r="W92" s="14">
        <f t="shared" si="48"/>
        <v>20</v>
      </c>
      <c r="X92" s="38"/>
      <c r="Y92" s="45">
        <f t="shared" si="49"/>
        <v>0</v>
      </c>
      <c r="Z92" s="32">
        <f t="shared" si="50"/>
        <v>0</v>
      </c>
      <c r="AA92" s="16">
        <f t="shared" si="51"/>
        <v>0</v>
      </c>
      <c r="AB92" s="18">
        <f t="shared" si="52"/>
        <v>0</v>
      </c>
      <c r="AC92" s="38"/>
      <c r="AD92" s="17">
        <f t="shared" si="53"/>
        <v>0</v>
      </c>
      <c r="AE92" s="20">
        <f t="shared" si="54"/>
        <v>20</v>
      </c>
      <c r="AF92" s="38"/>
      <c r="AG92" s="37">
        <f t="shared" si="55"/>
        <v>0</v>
      </c>
      <c r="AH92" s="21">
        <f t="shared" si="56"/>
        <v>20</v>
      </c>
      <c r="AI92" s="41"/>
      <c r="AJ92" s="42">
        <f t="shared" si="57"/>
        <v>0</v>
      </c>
      <c r="AK92" s="47">
        <f t="shared" si="58"/>
        <v>0</v>
      </c>
      <c r="AL92" s="25">
        <f t="shared" si="59"/>
        <v>0</v>
      </c>
      <c r="AM92" s="22">
        <f t="shared" si="60"/>
        <v>0</v>
      </c>
      <c r="AN92" s="38"/>
      <c r="AO92" s="17">
        <f t="shared" si="61"/>
        <v>0</v>
      </c>
      <c r="AP92" s="23">
        <f t="shared" si="62"/>
        <v>20</v>
      </c>
      <c r="AQ92" s="38"/>
      <c r="AR92" s="37">
        <f t="shared" si="63"/>
        <v>0</v>
      </c>
      <c r="AS92" s="24">
        <f t="shared" si="64"/>
        <v>20</v>
      </c>
      <c r="AT92" s="38"/>
      <c r="AU92" s="42">
        <f t="shared" si="65"/>
        <v>0</v>
      </c>
      <c r="AV92" s="47">
        <f t="shared" si="66"/>
        <v>0</v>
      </c>
    </row>
    <row r="93" spans="1:48" x14ac:dyDescent="0.3">
      <c r="A93">
        <v>92</v>
      </c>
      <c r="B93" s="64">
        <f t="shared" si="30"/>
        <v>7701</v>
      </c>
      <c r="C93" s="212" t="s">
        <v>11</v>
      </c>
      <c r="D93" s="15">
        <f t="shared" si="31"/>
        <v>7800</v>
      </c>
      <c r="E93" s="6">
        <f t="shared" si="32"/>
        <v>0</v>
      </c>
      <c r="F93" s="7">
        <f t="shared" si="33"/>
        <v>0</v>
      </c>
      <c r="G93" s="34"/>
      <c r="H93" s="35">
        <f t="shared" si="0"/>
        <v>0</v>
      </c>
      <c r="I93" s="31">
        <f t="shared" si="38"/>
        <v>20</v>
      </c>
      <c r="J93" s="38"/>
      <c r="K93" s="39">
        <f t="shared" si="39"/>
        <v>0</v>
      </c>
      <c r="L93" s="63">
        <f t="shared" si="40"/>
        <v>20</v>
      </c>
      <c r="M93" s="43"/>
      <c r="N93" s="44">
        <f t="shared" si="41"/>
        <v>0</v>
      </c>
      <c r="O93" s="46">
        <f t="shared" si="42"/>
        <v>0</v>
      </c>
      <c r="P93" s="9">
        <f t="shared" si="43"/>
        <v>0</v>
      </c>
      <c r="Q93" s="10">
        <f t="shared" si="44"/>
        <v>0</v>
      </c>
      <c r="R93" s="38"/>
      <c r="S93" s="17">
        <f t="shared" si="45"/>
        <v>0</v>
      </c>
      <c r="T93" s="13">
        <f t="shared" si="46"/>
        <v>20</v>
      </c>
      <c r="U93" s="38"/>
      <c r="V93" s="45">
        <f t="shared" si="47"/>
        <v>0</v>
      </c>
      <c r="W93" s="14">
        <f t="shared" si="48"/>
        <v>20</v>
      </c>
      <c r="X93" s="38"/>
      <c r="Y93" s="45">
        <f t="shared" si="49"/>
        <v>0</v>
      </c>
      <c r="Z93" s="32">
        <f t="shared" si="50"/>
        <v>0</v>
      </c>
      <c r="AA93" s="16">
        <f t="shared" si="51"/>
        <v>0</v>
      </c>
      <c r="AB93" s="18">
        <f t="shared" si="52"/>
        <v>0</v>
      </c>
      <c r="AC93" s="38"/>
      <c r="AD93" s="17">
        <f t="shared" si="53"/>
        <v>0</v>
      </c>
      <c r="AE93" s="20">
        <f t="shared" si="54"/>
        <v>20</v>
      </c>
      <c r="AF93" s="38"/>
      <c r="AG93" s="37">
        <f t="shared" si="55"/>
        <v>0</v>
      </c>
      <c r="AH93" s="21">
        <f t="shared" si="56"/>
        <v>20</v>
      </c>
      <c r="AI93" s="41"/>
      <c r="AJ93" s="42">
        <f t="shared" si="57"/>
        <v>0</v>
      </c>
      <c r="AK93" s="47">
        <f t="shared" si="58"/>
        <v>0</v>
      </c>
      <c r="AL93" s="25">
        <f t="shared" si="59"/>
        <v>0</v>
      </c>
      <c r="AM93" s="22">
        <f t="shared" si="60"/>
        <v>0</v>
      </c>
      <c r="AN93" s="38"/>
      <c r="AO93" s="17">
        <f t="shared" si="61"/>
        <v>0</v>
      </c>
      <c r="AP93" s="23">
        <f t="shared" si="62"/>
        <v>20</v>
      </c>
      <c r="AQ93" s="38"/>
      <c r="AR93" s="37">
        <f t="shared" si="63"/>
        <v>0</v>
      </c>
      <c r="AS93" s="24">
        <f t="shared" si="64"/>
        <v>20</v>
      </c>
      <c r="AT93" s="38"/>
      <c r="AU93" s="42">
        <f t="shared" si="65"/>
        <v>0</v>
      </c>
      <c r="AV93" s="47">
        <f t="shared" si="66"/>
        <v>0</v>
      </c>
    </row>
    <row r="94" spans="1:48" x14ac:dyDescent="0.3">
      <c r="A94">
        <v>93</v>
      </c>
      <c r="B94" s="64">
        <f t="shared" si="30"/>
        <v>7801</v>
      </c>
      <c r="C94" s="212" t="s">
        <v>11</v>
      </c>
      <c r="D94" s="15">
        <f t="shared" si="31"/>
        <v>7900</v>
      </c>
      <c r="E94" s="6">
        <f t="shared" si="32"/>
        <v>0</v>
      </c>
      <c r="F94" s="7">
        <f t="shared" si="33"/>
        <v>0</v>
      </c>
      <c r="G94" s="34"/>
      <c r="H94" s="35">
        <f t="shared" si="0"/>
        <v>0</v>
      </c>
      <c r="I94" s="31">
        <f t="shared" si="38"/>
        <v>20</v>
      </c>
      <c r="J94" s="38"/>
      <c r="K94" s="39">
        <f t="shared" si="39"/>
        <v>0</v>
      </c>
      <c r="L94" s="63">
        <f t="shared" si="40"/>
        <v>20</v>
      </c>
      <c r="M94" s="43"/>
      <c r="N94" s="44">
        <f t="shared" si="41"/>
        <v>0</v>
      </c>
      <c r="O94" s="46">
        <f t="shared" si="42"/>
        <v>0</v>
      </c>
      <c r="P94" s="9">
        <f t="shared" si="43"/>
        <v>0</v>
      </c>
      <c r="Q94" s="10">
        <f t="shared" si="44"/>
        <v>0</v>
      </c>
      <c r="R94" s="38"/>
      <c r="S94" s="17">
        <f t="shared" si="45"/>
        <v>0</v>
      </c>
      <c r="T94" s="13">
        <f t="shared" si="46"/>
        <v>20</v>
      </c>
      <c r="U94" s="38"/>
      <c r="V94" s="45">
        <f t="shared" si="47"/>
        <v>0</v>
      </c>
      <c r="W94" s="14">
        <f t="shared" si="48"/>
        <v>20</v>
      </c>
      <c r="X94" s="38"/>
      <c r="Y94" s="45">
        <f t="shared" si="49"/>
        <v>0</v>
      </c>
      <c r="Z94" s="32">
        <f t="shared" si="50"/>
        <v>0</v>
      </c>
      <c r="AA94" s="16">
        <f t="shared" si="51"/>
        <v>0</v>
      </c>
      <c r="AB94" s="18">
        <f t="shared" si="52"/>
        <v>0</v>
      </c>
      <c r="AC94" s="38"/>
      <c r="AD94" s="17">
        <f t="shared" si="53"/>
        <v>0</v>
      </c>
      <c r="AE94" s="20">
        <f t="shared" si="54"/>
        <v>20</v>
      </c>
      <c r="AF94" s="38"/>
      <c r="AG94" s="37">
        <f t="shared" si="55"/>
        <v>0</v>
      </c>
      <c r="AH94" s="21">
        <f t="shared" si="56"/>
        <v>20</v>
      </c>
      <c r="AI94" s="41"/>
      <c r="AJ94" s="42">
        <f t="shared" si="57"/>
        <v>0</v>
      </c>
      <c r="AK94" s="47">
        <f t="shared" si="58"/>
        <v>0</v>
      </c>
      <c r="AL94" s="25">
        <f t="shared" si="59"/>
        <v>0</v>
      </c>
      <c r="AM94" s="22">
        <f t="shared" si="60"/>
        <v>0</v>
      </c>
      <c r="AN94" s="38"/>
      <c r="AO94" s="17">
        <f t="shared" si="61"/>
        <v>0</v>
      </c>
      <c r="AP94" s="23">
        <f t="shared" si="62"/>
        <v>20</v>
      </c>
      <c r="AQ94" s="38"/>
      <c r="AR94" s="37">
        <f t="shared" si="63"/>
        <v>0</v>
      </c>
      <c r="AS94" s="24">
        <f t="shared" si="64"/>
        <v>20</v>
      </c>
      <c r="AT94" s="38"/>
      <c r="AU94" s="42">
        <f t="shared" si="65"/>
        <v>0</v>
      </c>
      <c r="AV94" s="47">
        <f t="shared" si="66"/>
        <v>0</v>
      </c>
    </row>
    <row r="95" spans="1:48" x14ac:dyDescent="0.3">
      <c r="A95">
        <v>94</v>
      </c>
      <c r="B95" s="64">
        <f t="shared" si="30"/>
        <v>7901</v>
      </c>
      <c r="C95" s="212" t="s">
        <v>11</v>
      </c>
      <c r="D95" s="15">
        <f t="shared" si="31"/>
        <v>8000</v>
      </c>
      <c r="E95" s="6">
        <f t="shared" si="32"/>
        <v>0</v>
      </c>
      <c r="F95" s="7">
        <f t="shared" si="33"/>
        <v>0</v>
      </c>
      <c r="G95" s="34"/>
      <c r="H95" s="35">
        <f t="shared" si="0"/>
        <v>0</v>
      </c>
      <c r="I95" s="31">
        <f t="shared" si="38"/>
        <v>20</v>
      </c>
      <c r="J95" s="38"/>
      <c r="K95" s="39">
        <f t="shared" si="39"/>
        <v>0</v>
      </c>
      <c r="L95" s="63">
        <f t="shared" si="40"/>
        <v>20</v>
      </c>
      <c r="M95" s="43"/>
      <c r="N95" s="44">
        <f t="shared" si="41"/>
        <v>0</v>
      </c>
      <c r="O95" s="46">
        <f t="shared" si="42"/>
        <v>0</v>
      </c>
      <c r="P95" s="9">
        <f t="shared" si="43"/>
        <v>0</v>
      </c>
      <c r="Q95" s="10">
        <f t="shared" si="44"/>
        <v>0</v>
      </c>
      <c r="R95" s="38"/>
      <c r="S95" s="17">
        <f t="shared" si="45"/>
        <v>0</v>
      </c>
      <c r="T95" s="13">
        <f t="shared" si="46"/>
        <v>20</v>
      </c>
      <c r="U95" s="38"/>
      <c r="V95" s="45">
        <f t="shared" si="47"/>
        <v>0</v>
      </c>
      <c r="W95" s="14">
        <f t="shared" si="48"/>
        <v>20</v>
      </c>
      <c r="X95" s="38"/>
      <c r="Y95" s="45">
        <f t="shared" si="49"/>
        <v>0</v>
      </c>
      <c r="Z95" s="32">
        <f t="shared" si="50"/>
        <v>0</v>
      </c>
      <c r="AA95" s="16">
        <f t="shared" si="51"/>
        <v>0</v>
      </c>
      <c r="AB95" s="18">
        <f t="shared" si="52"/>
        <v>0</v>
      </c>
      <c r="AC95" s="38"/>
      <c r="AD95" s="17">
        <f t="shared" si="53"/>
        <v>0</v>
      </c>
      <c r="AE95" s="20">
        <f t="shared" si="54"/>
        <v>20</v>
      </c>
      <c r="AF95" s="38"/>
      <c r="AG95" s="37">
        <f t="shared" si="55"/>
        <v>0</v>
      </c>
      <c r="AH95" s="21">
        <f t="shared" si="56"/>
        <v>20</v>
      </c>
      <c r="AI95" s="41"/>
      <c r="AJ95" s="42">
        <f t="shared" si="57"/>
        <v>0</v>
      </c>
      <c r="AK95" s="47">
        <f t="shared" si="58"/>
        <v>0</v>
      </c>
      <c r="AL95" s="25">
        <f t="shared" si="59"/>
        <v>0</v>
      </c>
      <c r="AM95" s="22">
        <f t="shared" si="60"/>
        <v>0</v>
      </c>
      <c r="AN95" s="38"/>
      <c r="AO95" s="17">
        <f t="shared" si="61"/>
        <v>0</v>
      </c>
      <c r="AP95" s="23">
        <f t="shared" si="62"/>
        <v>20</v>
      </c>
      <c r="AQ95" s="38"/>
      <c r="AR95" s="37">
        <f t="shared" si="63"/>
        <v>0</v>
      </c>
      <c r="AS95" s="24">
        <f t="shared" si="64"/>
        <v>20</v>
      </c>
      <c r="AT95" s="38"/>
      <c r="AU95" s="42">
        <f t="shared" si="65"/>
        <v>0</v>
      </c>
      <c r="AV95" s="47">
        <f t="shared" si="66"/>
        <v>0</v>
      </c>
    </row>
    <row r="96" spans="1:48" ht="28.8" x14ac:dyDescent="0.3">
      <c r="A96">
        <v>95</v>
      </c>
      <c r="B96" s="64">
        <f t="shared" si="30"/>
        <v>8001</v>
      </c>
      <c r="C96" s="211" t="s">
        <v>12</v>
      </c>
      <c r="D96" s="4"/>
      <c r="E96" s="6">
        <f>IF(F96=$H$6,"",F96/B96)</f>
        <v>0</v>
      </c>
      <c r="F96" s="7">
        <f t="shared" si="33"/>
        <v>0</v>
      </c>
      <c r="G96" s="34"/>
      <c r="H96" s="35">
        <f t="shared" si="0"/>
        <v>0</v>
      </c>
      <c r="I96" s="31">
        <f t="shared" si="38"/>
        <v>20</v>
      </c>
      <c r="J96" s="38"/>
      <c r="K96" s="39">
        <f t="shared" si="39"/>
        <v>0</v>
      </c>
      <c r="L96" s="63">
        <f t="shared" si="40"/>
        <v>20</v>
      </c>
      <c r="M96" s="43"/>
      <c r="N96" s="44">
        <f t="shared" si="41"/>
        <v>0</v>
      </c>
      <c r="O96" s="46">
        <f t="shared" si="42"/>
        <v>0</v>
      </c>
      <c r="P96" s="9">
        <f t="shared" si="43"/>
        <v>0</v>
      </c>
      <c r="Q96" s="10">
        <f t="shared" si="44"/>
        <v>0</v>
      </c>
      <c r="R96" s="38"/>
      <c r="S96" s="17">
        <f t="shared" si="45"/>
        <v>0</v>
      </c>
      <c r="T96" s="13">
        <f t="shared" si="46"/>
        <v>20</v>
      </c>
      <c r="U96" s="38"/>
      <c r="V96" s="45">
        <f t="shared" si="47"/>
        <v>0</v>
      </c>
      <c r="W96" s="14">
        <f t="shared" si="48"/>
        <v>20</v>
      </c>
      <c r="X96" s="38"/>
      <c r="Y96" s="45">
        <f t="shared" si="49"/>
        <v>0</v>
      </c>
      <c r="Z96" s="32">
        <f t="shared" si="50"/>
        <v>0</v>
      </c>
      <c r="AA96" s="16">
        <f t="shared" si="51"/>
        <v>0</v>
      </c>
      <c r="AB96" s="18">
        <f t="shared" si="52"/>
        <v>0</v>
      </c>
      <c r="AC96" s="38"/>
      <c r="AD96" s="17">
        <f t="shared" si="53"/>
        <v>0</v>
      </c>
      <c r="AE96" s="20">
        <f t="shared" si="54"/>
        <v>20</v>
      </c>
      <c r="AF96" s="38"/>
      <c r="AG96" s="37">
        <f t="shared" si="55"/>
        <v>0</v>
      </c>
      <c r="AH96" s="21">
        <f t="shared" si="56"/>
        <v>20</v>
      </c>
      <c r="AI96" s="41"/>
      <c r="AJ96" s="42">
        <f t="shared" si="57"/>
        <v>0</v>
      </c>
      <c r="AK96" s="47">
        <f t="shared" si="58"/>
        <v>0</v>
      </c>
      <c r="AL96" s="25">
        <f t="shared" si="59"/>
        <v>0</v>
      </c>
      <c r="AM96" s="22">
        <f t="shared" si="60"/>
        <v>0</v>
      </c>
      <c r="AN96" s="38"/>
      <c r="AO96" s="17">
        <f t="shared" si="61"/>
        <v>0</v>
      </c>
      <c r="AP96" s="23">
        <f t="shared" si="62"/>
        <v>20</v>
      </c>
      <c r="AQ96" s="38"/>
      <c r="AR96" s="37">
        <f t="shared" si="63"/>
        <v>0</v>
      </c>
      <c r="AS96" s="24">
        <f t="shared" si="64"/>
        <v>20</v>
      </c>
      <c r="AT96" s="38"/>
      <c r="AU96" s="42">
        <f t="shared" si="65"/>
        <v>0</v>
      </c>
      <c r="AV96" s="47">
        <f t="shared" si="66"/>
        <v>0</v>
      </c>
    </row>
    <row r="97" spans="1:48" x14ac:dyDescent="0.3">
      <c r="A97">
        <v>96</v>
      </c>
      <c r="B97" s="242" t="s">
        <v>7</v>
      </c>
      <c r="C97" s="242"/>
      <c r="D97" s="243"/>
      <c r="E97" s="66"/>
      <c r="F97" s="8">
        <f>(F43)</f>
        <v>0</v>
      </c>
      <c r="G97" s="36">
        <v>2</v>
      </c>
      <c r="H97" s="35">
        <f t="shared" si="0"/>
        <v>0</v>
      </c>
      <c r="I97" s="8"/>
      <c r="J97" s="40"/>
      <c r="K97" s="39"/>
      <c r="L97" s="8"/>
      <c r="M97" s="36"/>
      <c r="N97" s="44"/>
      <c r="O97" s="46"/>
      <c r="P97" s="11"/>
      <c r="Q97" s="12"/>
      <c r="R97" s="40"/>
      <c r="S97" s="17"/>
      <c r="T97" s="13"/>
      <c r="U97" s="40"/>
      <c r="V97" s="45"/>
      <c r="W97" s="13"/>
      <c r="X97" s="40"/>
      <c r="Y97" s="45"/>
      <c r="Z97" s="32"/>
      <c r="AA97" s="19"/>
      <c r="AB97" s="18"/>
      <c r="AC97" s="40"/>
      <c r="AD97" s="17"/>
      <c r="AE97" s="18"/>
      <c r="AF97" s="40"/>
      <c r="AG97" s="37"/>
      <c r="AH97" s="18"/>
      <c r="AI97" s="41"/>
      <c r="AJ97" s="42"/>
      <c r="AK97" s="47"/>
      <c r="AL97" s="26"/>
      <c r="AM97" s="22"/>
      <c r="AN97" s="40"/>
      <c r="AO97" s="17"/>
      <c r="AP97" s="22"/>
      <c r="AQ97" s="40"/>
      <c r="AR97" s="37"/>
      <c r="AS97" s="22"/>
      <c r="AT97" s="40"/>
      <c r="AU97" s="42"/>
      <c r="AV97" s="47"/>
    </row>
    <row r="98" spans="1:48" ht="28.35" customHeight="1" thickBot="1" x14ac:dyDescent="0.35">
      <c r="A98">
        <v>95</v>
      </c>
      <c r="B98" s="237" t="s">
        <v>34</v>
      </c>
      <c r="C98" s="237"/>
      <c r="D98" s="237"/>
      <c r="E98" s="237"/>
      <c r="F98" s="237"/>
      <c r="G98" s="85">
        <f>SUM(G31:G97)</f>
        <v>2</v>
      </c>
      <c r="H98" s="86"/>
      <c r="I98" s="86"/>
      <c r="J98" s="87">
        <f>SUM(J31:J97)</f>
        <v>0</v>
      </c>
      <c r="K98" s="86"/>
      <c r="L98" s="86"/>
      <c r="M98" s="87">
        <f>SUM(M31:M97)</f>
        <v>0</v>
      </c>
      <c r="N98" s="86"/>
      <c r="O98" s="46">
        <f>ROUND(SUM(O31:O97),0)</f>
        <v>0</v>
      </c>
      <c r="P98" s="86"/>
      <c r="Q98" s="86"/>
      <c r="R98" s="87">
        <f>SUM(R31:R97)</f>
        <v>0</v>
      </c>
      <c r="S98" s="86"/>
      <c r="T98" s="88"/>
      <c r="U98" s="87">
        <f>SUM(U31:U97)</f>
        <v>0</v>
      </c>
      <c r="V98" s="88"/>
      <c r="W98" s="88"/>
      <c r="X98" s="87">
        <f>SUM(X31:X97)</f>
        <v>0</v>
      </c>
      <c r="Y98" s="88"/>
      <c r="Z98" s="46">
        <f>ROUND(SUM(Z31:Z97),0)</f>
        <v>0</v>
      </c>
      <c r="AA98" s="89"/>
      <c r="AB98" s="90"/>
      <c r="AC98" s="87">
        <f>SUM(AC31:AC97)</f>
        <v>0</v>
      </c>
      <c r="AD98" s="90"/>
      <c r="AE98" s="90"/>
      <c r="AF98" s="87">
        <f>SUM(AF31:AF97)</f>
        <v>0</v>
      </c>
      <c r="AG98" s="90"/>
      <c r="AH98" s="90"/>
      <c r="AI98" s="87">
        <f>SUM(AI31:AI97)</f>
        <v>0</v>
      </c>
      <c r="AJ98" s="91"/>
      <c r="AK98" s="92">
        <f>ROUND(SUM(AK31:AK97),0)</f>
        <v>0</v>
      </c>
      <c r="AL98" s="89"/>
      <c r="AM98" s="90"/>
      <c r="AN98" s="87">
        <f>SUM(AN31:AN97)</f>
        <v>0</v>
      </c>
      <c r="AO98" s="90"/>
      <c r="AP98" s="90"/>
      <c r="AQ98" s="87">
        <f>SUM(AQ31:AQ97)</f>
        <v>0</v>
      </c>
      <c r="AR98" s="90"/>
      <c r="AS98" s="90"/>
      <c r="AT98" s="87">
        <f>SUM(AT31:AT97)</f>
        <v>0</v>
      </c>
      <c r="AU98" s="91"/>
      <c r="AV98" s="92">
        <f>ROUND(SUM(AV31:AV97),0)</f>
        <v>0</v>
      </c>
    </row>
    <row r="99" spans="1:48" ht="33" customHeight="1" thickBot="1" x14ac:dyDescent="0.35">
      <c r="A99">
        <v>96</v>
      </c>
      <c r="B99" s="274" t="s">
        <v>14</v>
      </c>
      <c r="C99" s="274"/>
      <c r="D99" s="274"/>
      <c r="E99" s="274"/>
      <c r="F99" s="274"/>
      <c r="G99" s="274"/>
      <c r="H99" s="275">
        <f>SUM(O98+Z98+AK98+AV98)</f>
        <v>0</v>
      </c>
      <c r="I99" s="276"/>
      <c r="J99" s="55"/>
      <c r="K99" s="55"/>
      <c r="L99" s="55"/>
      <c r="M99" s="55"/>
      <c r="N99" s="55"/>
      <c r="O99" s="55"/>
      <c r="P99" s="54"/>
      <c r="Q99" s="55"/>
      <c r="R99" s="55"/>
      <c r="S99" s="54"/>
      <c r="T99" s="55"/>
      <c r="U99" s="55"/>
      <c r="V99" s="54"/>
      <c r="W99" s="55"/>
      <c r="X99" s="55"/>
      <c r="Y99" s="54"/>
    </row>
    <row r="100" spans="1:48" ht="27.6" customHeight="1" thickBot="1" x14ac:dyDescent="0.35">
      <c r="A100">
        <v>97</v>
      </c>
      <c r="B100" s="274" t="s">
        <v>15</v>
      </c>
      <c r="C100" s="274"/>
      <c r="D100" s="274"/>
      <c r="E100" s="274"/>
      <c r="F100" s="274"/>
      <c r="G100" s="274"/>
      <c r="H100" s="277"/>
      <c r="I100" s="278"/>
      <c r="J100" s="55"/>
      <c r="K100" s="55"/>
      <c r="L100" s="55"/>
      <c r="M100" s="55"/>
      <c r="N100" s="55"/>
      <c r="O100" s="55"/>
      <c r="P100" s="54"/>
      <c r="Q100" s="55"/>
      <c r="R100" s="55"/>
      <c r="S100" s="54"/>
      <c r="T100" s="55"/>
      <c r="U100" s="55"/>
      <c r="V100" s="54"/>
      <c r="W100" s="55"/>
      <c r="X100" s="55"/>
      <c r="Y100" s="54"/>
    </row>
    <row r="101" spans="1:48" ht="31.2" customHeight="1" x14ac:dyDescent="0.3">
      <c r="A101">
        <v>98</v>
      </c>
      <c r="B101" s="274" t="s">
        <v>16</v>
      </c>
      <c r="C101" s="274"/>
      <c r="D101" s="274"/>
      <c r="E101" s="274"/>
      <c r="F101" s="274"/>
      <c r="G101" s="274"/>
      <c r="H101" s="279">
        <f>SUM(H99-H100)</f>
        <v>0</v>
      </c>
      <c r="I101" s="253"/>
      <c r="J101" s="55"/>
      <c r="K101" s="55"/>
      <c r="L101" s="55"/>
      <c r="M101" s="55"/>
      <c r="N101" s="55"/>
      <c r="O101" s="55"/>
      <c r="P101" s="54"/>
      <c r="Q101" s="55"/>
      <c r="R101" s="55"/>
      <c r="S101" s="54"/>
      <c r="T101" s="55"/>
      <c r="U101" s="55"/>
      <c r="V101" s="54"/>
      <c r="W101" s="55"/>
      <c r="X101" s="55"/>
      <c r="Y101" s="54"/>
    </row>
    <row r="102" spans="1:48" x14ac:dyDescent="0.3">
      <c r="B102" s="84" t="s">
        <v>80</v>
      </c>
      <c r="C102" s="55"/>
      <c r="D102" s="55"/>
      <c r="E102" s="55"/>
      <c r="F102" s="55"/>
      <c r="G102" s="55"/>
      <c r="H102" s="55"/>
      <c r="I102" s="55"/>
      <c r="J102" s="55"/>
      <c r="K102" s="55"/>
      <c r="L102" s="55"/>
      <c r="M102" s="55"/>
      <c r="N102" s="55"/>
      <c r="O102" s="55"/>
      <c r="P102" s="54"/>
      <c r="Q102" s="55"/>
      <c r="R102" s="55"/>
      <c r="S102" s="54"/>
      <c r="T102" s="55"/>
      <c r="U102" s="55"/>
      <c r="V102" s="54"/>
      <c r="W102" s="55"/>
      <c r="X102" s="55"/>
      <c r="Y102" s="54"/>
    </row>
    <row r="103" spans="1:48" x14ac:dyDescent="0.3">
      <c r="B103" s="55"/>
      <c r="C103" s="55"/>
      <c r="D103" s="55"/>
      <c r="E103" s="55"/>
      <c r="F103" s="55"/>
      <c r="G103" s="55"/>
      <c r="H103" s="55"/>
      <c r="I103" s="55"/>
      <c r="J103" s="55"/>
      <c r="K103" s="55"/>
      <c r="L103" s="55"/>
      <c r="M103" s="55"/>
      <c r="N103" s="55"/>
      <c r="O103" s="55"/>
      <c r="P103" s="54"/>
      <c r="Q103" s="55"/>
      <c r="R103" s="55"/>
      <c r="S103" s="54"/>
      <c r="T103" s="55"/>
      <c r="U103" s="55"/>
      <c r="V103" s="54"/>
      <c r="W103" s="55"/>
      <c r="X103" s="55"/>
      <c r="Y103" s="54"/>
    </row>
  </sheetData>
  <sheetProtection password="CA75" sheet="1" objects="1" scenarios="1"/>
  <mergeCells count="51">
    <mergeCell ref="B99:G99"/>
    <mergeCell ref="H99:I99"/>
    <mergeCell ref="B100:G100"/>
    <mergeCell ref="H100:I100"/>
    <mergeCell ref="B101:G101"/>
    <mergeCell ref="H101:I101"/>
    <mergeCell ref="B98:F98"/>
    <mergeCell ref="AA22:AF22"/>
    <mergeCell ref="B23:G23"/>
    <mergeCell ref="J23:Y24"/>
    <mergeCell ref="B24:G24"/>
    <mergeCell ref="B25:J25"/>
    <mergeCell ref="B26:D26"/>
    <mergeCell ref="B27:D27"/>
    <mergeCell ref="B28:D28"/>
    <mergeCell ref="B29:D29"/>
    <mergeCell ref="B30:D30"/>
    <mergeCell ref="B97:D97"/>
    <mergeCell ref="B20:G20"/>
    <mergeCell ref="J20:Y20"/>
    <mergeCell ref="B21:G21"/>
    <mergeCell ref="J21:Y21"/>
    <mergeCell ref="B22:G22"/>
    <mergeCell ref="J22:Y22"/>
    <mergeCell ref="B17:G17"/>
    <mergeCell ref="J17:Y17"/>
    <mergeCell ref="B18:G18"/>
    <mergeCell ref="J18:Y18"/>
    <mergeCell ref="B19:G19"/>
    <mergeCell ref="J19:Y19"/>
    <mergeCell ref="B13:G13"/>
    <mergeCell ref="J13:Y13"/>
    <mergeCell ref="B14:G14"/>
    <mergeCell ref="J14:Y14"/>
    <mergeCell ref="B15:G15"/>
    <mergeCell ref="J15:Y16"/>
    <mergeCell ref="B16:G16"/>
    <mergeCell ref="H1:N1"/>
    <mergeCell ref="B12:G12"/>
    <mergeCell ref="J12:Y12"/>
    <mergeCell ref="B2:M2"/>
    <mergeCell ref="B3:K3"/>
    <mergeCell ref="J5:L5"/>
    <mergeCell ref="B6:G6"/>
    <mergeCell ref="J6:Y7"/>
    <mergeCell ref="B7:G7"/>
    <mergeCell ref="B8:G8"/>
    <mergeCell ref="J8:Y11"/>
    <mergeCell ref="B9:G9"/>
    <mergeCell ref="B10:G10"/>
    <mergeCell ref="B11:G11"/>
  </mergeCells>
  <printOptions horizontalCentered="1"/>
  <pageMargins left="0.70866141732283472" right="0.70866141732283472" top="0.78740157480314965" bottom="0.78740157480314965" header="0.31496062992125984" footer="0.31496062992125984"/>
  <pageSetup paperSize="8" scale="45" fitToHeight="2" orientation="landscape" r:id="rId1"/>
  <rowBreaks count="1" manualBreakCount="1">
    <brk id="25" max="47"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zoomScale="80" zoomScaleNormal="80" workbookViewId="0">
      <selection sqref="A1:A2"/>
    </sheetView>
  </sheetViews>
  <sheetFormatPr baseColWidth="10" defaultRowHeight="14.4" x14ac:dyDescent="0.3"/>
  <cols>
    <col min="1" max="1" width="10.44140625" customWidth="1"/>
    <col min="2" max="2" width="6.44140625" customWidth="1"/>
    <col min="3" max="3" width="11.44140625" customWidth="1"/>
    <col min="5" max="5" width="12.33203125" customWidth="1"/>
    <col min="6" max="6" width="13.33203125" customWidth="1"/>
  </cols>
  <sheetData>
    <row r="1" spans="1:15" ht="17.850000000000001" x14ac:dyDescent="0.35">
      <c r="A1" s="172" t="str">
        <f>Kinderkrippe!B1</f>
        <v>Tabellen: Beispielberechnung für Kostenbeiträge Kindertagesstätte, ohne Kindergeld</v>
      </c>
    </row>
    <row r="2" spans="1:15" ht="17.850000000000001" x14ac:dyDescent="0.35">
      <c r="A2" s="173" t="str">
        <f>Kinderkrippe!B2</f>
        <v>Kostenbeiträge Krippe</v>
      </c>
    </row>
    <row r="4" spans="1:15" x14ac:dyDescent="0.3">
      <c r="A4" s="221" t="str">
        <f>Kinderkrippe!B25</f>
        <v xml:space="preserve">Familien mit </v>
      </c>
      <c r="B4" s="221"/>
      <c r="C4" s="222"/>
      <c r="D4" s="97" t="str">
        <f>Kinderkrippe!E25</f>
        <v>einem Kind</v>
      </c>
      <c r="E4" s="101"/>
      <c r="F4" s="101"/>
      <c r="G4" s="97" t="str">
        <f>Kinderkrippe!P25</f>
        <v>zwei Kindern</v>
      </c>
      <c r="H4" s="101"/>
      <c r="I4" s="101"/>
      <c r="J4" s="98" t="str">
        <f>Kinderkrippe!AA25</f>
        <v>drei Kindern</v>
      </c>
      <c r="K4" s="103"/>
      <c r="L4" s="103"/>
      <c r="M4" s="171" t="str">
        <f>Kinderkrippe!AL25</f>
        <v>vier Kindern</v>
      </c>
      <c r="N4" s="171"/>
      <c r="O4" s="171"/>
    </row>
    <row r="5" spans="1:15" ht="121.2" customHeight="1" x14ac:dyDescent="0.3">
      <c r="A5" s="246"/>
      <c r="B5" s="247"/>
      <c r="C5" s="248"/>
      <c r="D5" s="105">
        <f>Kinderkrippe!F26</f>
        <v>1</v>
      </c>
      <c r="E5" s="56" t="str">
        <f>Kinderkrippe!I26</f>
        <v>prozentu-ale Erhöhung von der 1. Stufe zur 2. Betreu-ungsstufe</v>
      </c>
      <c r="F5" s="56" t="str">
        <f>Kinderkrippe!L26</f>
        <v>prozentu-ale Erhöhung von der 2. Stufe zur 3. Betreu-ungsstufe</v>
      </c>
      <c r="G5" s="110">
        <f>Kinderkrippe!Q26</f>
        <v>1</v>
      </c>
      <c r="H5" s="57" t="str">
        <f>Kinderkrippe!T26</f>
        <v>prozentu-ale Erhöhung von der 1. Stufe zur 2. Betreu-ungsstufe</v>
      </c>
      <c r="I5" s="57" t="str">
        <f>Kinderkrippe!W26</f>
        <v>prozentu-ale Erhöhung von der 2. Stufe zur 3. Betreu-ungsstufe</v>
      </c>
      <c r="J5" s="112">
        <f>Kinderkrippe!AB26</f>
        <v>1</v>
      </c>
      <c r="K5" s="114" t="str">
        <f>Kinderkrippe!AE26</f>
        <v>prozentu-ale Erhöhung von der 1. Stufe zur 2. Betreu-ungsstufe</v>
      </c>
      <c r="L5" s="114" t="str">
        <f>Kinderkrippe!AH26</f>
        <v>prozentu-ale Erhöhung von der 2. Stufe zur 3. Betreu-ungsstufe</v>
      </c>
      <c r="M5" s="117">
        <f>Kinderkrippe!AM26</f>
        <v>1</v>
      </c>
      <c r="N5" s="118" t="str">
        <f>Kinderkrippe!AP26</f>
        <v>prozentu-ale Erhöhung von der 1. Stufe zur 2. Betreu-ungsstufe</v>
      </c>
      <c r="O5" s="118" t="str">
        <f>Kinderkrippe!AS26</f>
        <v>prozentu-ale Erhöhung von der 2. Stufe zur 3. Betreu-ungsstufe</v>
      </c>
    </row>
    <row r="6" spans="1:15" ht="46.5" customHeight="1" x14ac:dyDescent="0.3">
      <c r="A6" s="218" t="str">
        <f>Kinderkrippe!B27</f>
        <v>prozentuale Erhöhung mit steigendem Betreuungsumgang</v>
      </c>
      <c r="B6" s="219"/>
      <c r="C6" s="220"/>
      <c r="D6" s="105"/>
      <c r="E6" s="56">
        <f>Kinderkrippe!I27</f>
        <v>0.1</v>
      </c>
      <c r="F6" s="56">
        <f>Kinderkrippe!L27</f>
        <v>0.2</v>
      </c>
      <c r="G6" s="110"/>
      <c r="H6" s="57">
        <f>Kinderkrippe!T27</f>
        <v>0.1</v>
      </c>
      <c r="I6" s="57">
        <f>Kinderkrippe!W27</f>
        <v>0.2</v>
      </c>
      <c r="J6" s="124"/>
      <c r="K6" s="53">
        <f>Kinderkrippe!AE27</f>
        <v>0.1</v>
      </c>
      <c r="L6" s="53">
        <f>Kinderkrippe!AH27</f>
        <v>0.2</v>
      </c>
      <c r="M6" s="129"/>
      <c r="N6" s="52">
        <f>Kinderkrippe!AP27</f>
        <v>0.1</v>
      </c>
      <c r="O6" s="52">
        <f>Kinderkrippe!AS27</f>
        <v>0.2</v>
      </c>
    </row>
    <row r="7" spans="1:15" ht="28.8" x14ac:dyDescent="0.3">
      <c r="A7" s="244" t="str">
        <f>Kinderkrippe!B28</f>
        <v>Betreuungsumfänge</v>
      </c>
      <c r="B7" s="244"/>
      <c r="C7" s="245"/>
      <c r="D7" s="58" t="str">
        <f>Kinderkrippe!F28</f>
        <v>bis 6h</v>
      </c>
      <c r="E7" s="59" t="str">
        <f>Kinderkrippe!I28</f>
        <v>bis 9h</v>
      </c>
      <c r="F7" s="60" t="str">
        <f>Kinderkrippe!L28</f>
        <v xml:space="preserve">über 9h </v>
      </c>
      <c r="G7" s="134" t="str">
        <f>Kinderkrippe!Q28</f>
        <v>bis 6h</v>
      </c>
      <c r="H7" s="135" t="str">
        <f>Kinderkrippe!T28</f>
        <v>bis 9h</v>
      </c>
      <c r="I7" s="136" t="str">
        <f>Kinderkrippe!W28</f>
        <v>bis 10h und höher</v>
      </c>
      <c r="J7" s="140" t="str">
        <f>Kinderkrippe!AB28</f>
        <v>bis 6h</v>
      </c>
      <c r="K7" s="140" t="str">
        <f>Kinderkrippe!AE28</f>
        <v>bis 9h</v>
      </c>
      <c r="L7" s="142" t="str">
        <f>Kinderkrippe!AH28</f>
        <v xml:space="preserve">über 9h </v>
      </c>
      <c r="M7" s="146" t="str">
        <f>Kinderkrippe!AM28</f>
        <v>bis 6h</v>
      </c>
      <c r="N7" s="146" t="str">
        <f>Kinderkrippe!AP28</f>
        <v>bis 9h</v>
      </c>
      <c r="O7" s="147" t="str">
        <f>Kinderkrippe!AS28</f>
        <v xml:space="preserve">über 9h </v>
      </c>
    </row>
    <row r="8" spans="1:15" x14ac:dyDescent="0.3">
      <c r="A8" s="246" t="str">
        <f>Kinderkrippe!B29</f>
        <v>Nettoeinkommen je Monat</v>
      </c>
      <c r="B8" s="247"/>
      <c r="C8" s="248"/>
      <c r="D8" s="149" t="str">
        <f>Kinderkrippe!F29</f>
        <v>Betrag</v>
      </c>
      <c r="E8" s="151" t="str">
        <f>Kinderkrippe!I29</f>
        <v>Betrag</v>
      </c>
      <c r="F8" s="151" t="str">
        <f>Kinderkrippe!L29</f>
        <v>Betrag</v>
      </c>
      <c r="G8" s="154" t="str">
        <f>Kinderkrippe!Q29</f>
        <v>Betrag</v>
      </c>
      <c r="H8" s="154" t="str">
        <f>Kinderkrippe!T29</f>
        <v>Betrag</v>
      </c>
      <c r="I8" s="154" t="str">
        <f>Kinderkrippe!W29</f>
        <v>Betrag</v>
      </c>
      <c r="J8" s="158" t="str">
        <f>Kinderkrippe!AB29</f>
        <v>Betrag</v>
      </c>
      <c r="K8" s="158" t="str">
        <f>Kinderkrippe!AE29</f>
        <v>Betrag</v>
      </c>
      <c r="L8" s="158" t="str">
        <f>Kinderkrippe!AH29</f>
        <v>Betrag</v>
      </c>
      <c r="M8" s="164" t="str">
        <f>Kinderkrippe!AM29</f>
        <v>Betrag</v>
      </c>
      <c r="N8" s="164" t="str">
        <f>Kinderkrippe!AP29</f>
        <v>Betrag</v>
      </c>
      <c r="O8" s="164" t="str">
        <f>Kinderkrippe!AS29</f>
        <v>Betrag</v>
      </c>
    </row>
    <row r="9" spans="1:15" x14ac:dyDescent="0.3">
      <c r="A9" s="61"/>
      <c r="B9" s="61" t="s">
        <v>11</v>
      </c>
      <c r="C9" s="51">
        <f>Kinderkrippe!D30</f>
        <v>1500</v>
      </c>
      <c r="D9" s="169">
        <f>Kinderkrippe!F30</f>
        <v>14</v>
      </c>
      <c r="E9" s="31">
        <f>Kinderkrippe!I30</f>
        <v>19</v>
      </c>
      <c r="F9" s="63">
        <f>Kinderkrippe!L30</f>
        <v>19</v>
      </c>
      <c r="G9" s="10">
        <f>Kinderkrippe!Q30</f>
        <v>14</v>
      </c>
      <c r="H9" s="13">
        <f>Kinderkrippe!T30</f>
        <v>19</v>
      </c>
      <c r="I9" s="14">
        <f>Kinderkrippe!W30</f>
        <v>19</v>
      </c>
      <c r="J9" s="18">
        <f>Kinderkrippe!AB30</f>
        <v>14</v>
      </c>
      <c r="K9" s="20">
        <f>Kinderkrippe!AE30</f>
        <v>19</v>
      </c>
      <c r="L9" s="21">
        <f>Kinderkrippe!AH30</f>
        <v>19</v>
      </c>
      <c r="M9" s="22">
        <f>Kinderkrippe!AM30</f>
        <v>14</v>
      </c>
      <c r="N9" s="23">
        <f>Kinderkrippe!AP30</f>
        <v>19</v>
      </c>
      <c r="O9" s="24">
        <f>Kinderkrippe!AS30</f>
        <v>19</v>
      </c>
    </row>
    <row r="10" spans="1:15" x14ac:dyDescent="0.3">
      <c r="A10" s="64">
        <f>Kinderkrippe!B31</f>
        <v>1501</v>
      </c>
      <c r="B10" s="61" t="s">
        <v>11</v>
      </c>
      <c r="C10" s="15">
        <f>Kinderkrippe!D31</f>
        <v>1600</v>
      </c>
      <c r="D10" s="170">
        <f>Kinderkrippe!F31</f>
        <v>14</v>
      </c>
      <c r="E10" s="31">
        <f>Kinderkrippe!I31</f>
        <v>19</v>
      </c>
      <c r="F10" s="63">
        <f>Kinderkrippe!L31</f>
        <v>19</v>
      </c>
      <c r="G10" s="10">
        <f>Kinderkrippe!Q31</f>
        <v>14</v>
      </c>
      <c r="H10" s="13">
        <f>Kinderkrippe!T31</f>
        <v>19</v>
      </c>
      <c r="I10" s="14">
        <f>Kinderkrippe!W31</f>
        <v>19</v>
      </c>
      <c r="J10" s="18">
        <f>Kinderkrippe!AB31</f>
        <v>14</v>
      </c>
      <c r="K10" s="20">
        <f>Kinderkrippe!AE31</f>
        <v>19</v>
      </c>
      <c r="L10" s="21">
        <f>Kinderkrippe!AH31</f>
        <v>19</v>
      </c>
      <c r="M10" s="22">
        <f>Kinderkrippe!AM31</f>
        <v>14</v>
      </c>
      <c r="N10" s="23">
        <f>Kinderkrippe!AP31</f>
        <v>19</v>
      </c>
      <c r="O10" s="24">
        <f>Kinderkrippe!AS31</f>
        <v>19</v>
      </c>
    </row>
    <row r="11" spans="1:15" x14ac:dyDescent="0.3">
      <c r="A11" s="64">
        <f>Kinderkrippe!B32</f>
        <v>1601</v>
      </c>
      <c r="B11" s="61" t="s">
        <v>11</v>
      </c>
      <c r="C11" s="51">
        <f>Kinderkrippe!D32</f>
        <v>1700</v>
      </c>
      <c r="D11" s="169">
        <f>Kinderkrippe!F32</f>
        <v>14</v>
      </c>
      <c r="E11" s="31">
        <f>Kinderkrippe!I32</f>
        <v>19</v>
      </c>
      <c r="F11" s="63">
        <f>Kinderkrippe!L32</f>
        <v>19</v>
      </c>
      <c r="G11" s="10">
        <f>Kinderkrippe!Q32</f>
        <v>14</v>
      </c>
      <c r="H11" s="13">
        <f>Kinderkrippe!T32</f>
        <v>19</v>
      </c>
      <c r="I11" s="14">
        <f>Kinderkrippe!W32</f>
        <v>19</v>
      </c>
      <c r="J11" s="18">
        <f>Kinderkrippe!AB32</f>
        <v>14</v>
      </c>
      <c r="K11" s="20">
        <f>Kinderkrippe!AE32</f>
        <v>19</v>
      </c>
      <c r="L11" s="21">
        <f>Kinderkrippe!AH32</f>
        <v>19</v>
      </c>
      <c r="M11" s="22">
        <f>Kinderkrippe!AM32</f>
        <v>14</v>
      </c>
      <c r="N11" s="23">
        <f>Kinderkrippe!AP32</f>
        <v>19</v>
      </c>
      <c r="O11" s="24">
        <f>Kinderkrippe!AS32</f>
        <v>19</v>
      </c>
    </row>
    <row r="12" spans="1:15" x14ac:dyDescent="0.3">
      <c r="A12" s="64">
        <f>Kinderkrippe!B33</f>
        <v>1701</v>
      </c>
      <c r="B12" s="61" t="s">
        <v>11</v>
      </c>
      <c r="C12" s="15">
        <f>Kinderkrippe!D33</f>
        <v>1800</v>
      </c>
      <c r="D12" s="170">
        <f>Kinderkrippe!F33</f>
        <v>26</v>
      </c>
      <c r="E12" s="31">
        <f>Kinderkrippe!I33</f>
        <v>29</v>
      </c>
      <c r="F12" s="63">
        <f>Kinderkrippe!L33</f>
        <v>35</v>
      </c>
      <c r="G12" s="10">
        <f>Kinderkrippe!Q33</f>
        <v>14</v>
      </c>
      <c r="H12" s="13">
        <f>Kinderkrippe!T33</f>
        <v>19</v>
      </c>
      <c r="I12" s="14">
        <f>Kinderkrippe!W33</f>
        <v>19</v>
      </c>
      <c r="J12" s="18">
        <f>Kinderkrippe!AB33</f>
        <v>14</v>
      </c>
      <c r="K12" s="20">
        <f>Kinderkrippe!AE33</f>
        <v>19</v>
      </c>
      <c r="L12" s="21">
        <f>Kinderkrippe!AH33</f>
        <v>19</v>
      </c>
      <c r="M12" s="22">
        <f>Kinderkrippe!AM33</f>
        <v>14</v>
      </c>
      <c r="N12" s="23">
        <f>Kinderkrippe!AP33</f>
        <v>19</v>
      </c>
      <c r="O12" s="24">
        <f>Kinderkrippe!AS33</f>
        <v>19</v>
      </c>
    </row>
    <row r="13" spans="1:15" x14ac:dyDescent="0.3">
      <c r="A13" s="64">
        <f>Kinderkrippe!B34</f>
        <v>1801</v>
      </c>
      <c r="B13" s="61" t="s">
        <v>11</v>
      </c>
      <c r="C13" s="51">
        <f>Kinderkrippe!D34</f>
        <v>1900</v>
      </c>
      <c r="D13" s="169">
        <f>Kinderkrippe!F34</f>
        <v>39</v>
      </c>
      <c r="E13" s="31">
        <f>Kinderkrippe!I34</f>
        <v>43</v>
      </c>
      <c r="F13" s="63">
        <f>Kinderkrippe!L34</f>
        <v>52</v>
      </c>
      <c r="G13" s="10">
        <f>Kinderkrippe!Q34</f>
        <v>14</v>
      </c>
      <c r="H13" s="13">
        <f>Kinderkrippe!T34</f>
        <v>19</v>
      </c>
      <c r="I13" s="14">
        <f>Kinderkrippe!W34</f>
        <v>19</v>
      </c>
      <c r="J13" s="18">
        <f>Kinderkrippe!AB34</f>
        <v>14</v>
      </c>
      <c r="K13" s="20">
        <f>Kinderkrippe!AE34</f>
        <v>19</v>
      </c>
      <c r="L13" s="21">
        <f>Kinderkrippe!AH34</f>
        <v>19</v>
      </c>
      <c r="M13" s="22">
        <f>Kinderkrippe!AM34</f>
        <v>14</v>
      </c>
      <c r="N13" s="23">
        <f>Kinderkrippe!AP34</f>
        <v>19</v>
      </c>
      <c r="O13" s="24">
        <f>Kinderkrippe!AS34</f>
        <v>19</v>
      </c>
    </row>
    <row r="14" spans="1:15" x14ac:dyDescent="0.3">
      <c r="A14" s="64">
        <f>Kinderkrippe!B35</f>
        <v>1901</v>
      </c>
      <c r="B14" s="61" t="s">
        <v>11</v>
      </c>
      <c r="C14" s="15">
        <f>Kinderkrippe!D35</f>
        <v>2000</v>
      </c>
      <c r="D14" s="170">
        <f>Kinderkrippe!F35</f>
        <v>52</v>
      </c>
      <c r="E14" s="31">
        <f>Kinderkrippe!I35</f>
        <v>57</v>
      </c>
      <c r="F14" s="63">
        <f>Kinderkrippe!L35</f>
        <v>68</v>
      </c>
      <c r="G14" s="10">
        <f>Kinderkrippe!Q35</f>
        <v>19.5</v>
      </c>
      <c r="H14" s="13">
        <f>Kinderkrippe!T35</f>
        <v>21</v>
      </c>
      <c r="I14" s="14">
        <f>Kinderkrippe!W35</f>
        <v>25.2</v>
      </c>
      <c r="J14" s="18">
        <f>Kinderkrippe!AB35</f>
        <v>14</v>
      </c>
      <c r="K14" s="20">
        <f>Kinderkrippe!AE35</f>
        <v>19</v>
      </c>
      <c r="L14" s="21">
        <f>Kinderkrippe!AH35</f>
        <v>19</v>
      </c>
      <c r="M14" s="22">
        <f>Kinderkrippe!AM35</f>
        <v>14</v>
      </c>
      <c r="N14" s="23">
        <f>Kinderkrippe!AP35</f>
        <v>19</v>
      </c>
      <c r="O14" s="24">
        <f>Kinderkrippe!AS35</f>
        <v>19</v>
      </c>
    </row>
    <row r="15" spans="1:15" x14ac:dyDescent="0.3">
      <c r="A15" s="64">
        <f>Kinderkrippe!B36</f>
        <v>2001</v>
      </c>
      <c r="B15" s="61" t="s">
        <v>11</v>
      </c>
      <c r="C15" s="51">
        <f>Kinderkrippe!D36</f>
        <v>2100</v>
      </c>
      <c r="D15" s="169">
        <f>Kinderkrippe!F36</f>
        <v>65</v>
      </c>
      <c r="E15" s="31">
        <f>Kinderkrippe!I36</f>
        <v>72</v>
      </c>
      <c r="F15" s="63">
        <f>Kinderkrippe!L36</f>
        <v>86</v>
      </c>
      <c r="G15" s="10">
        <f>Kinderkrippe!Q36</f>
        <v>26</v>
      </c>
      <c r="H15" s="13">
        <f>Kinderkrippe!T36</f>
        <v>29</v>
      </c>
      <c r="I15" s="14">
        <f>Kinderkrippe!W36</f>
        <v>34.799999999999997</v>
      </c>
      <c r="J15" s="18">
        <f>Kinderkrippe!AB36</f>
        <v>14</v>
      </c>
      <c r="K15" s="20">
        <f>Kinderkrippe!AE36</f>
        <v>19</v>
      </c>
      <c r="L15" s="21">
        <f>Kinderkrippe!AH36</f>
        <v>19</v>
      </c>
      <c r="M15" s="22">
        <f>Kinderkrippe!AM36</f>
        <v>14</v>
      </c>
      <c r="N15" s="23">
        <f>Kinderkrippe!AP36</f>
        <v>19</v>
      </c>
      <c r="O15" s="24">
        <f>Kinderkrippe!AS36</f>
        <v>19</v>
      </c>
    </row>
    <row r="16" spans="1:15" x14ac:dyDescent="0.3">
      <c r="A16" s="64">
        <f>Kinderkrippe!B37</f>
        <v>2101</v>
      </c>
      <c r="B16" s="61" t="s">
        <v>11</v>
      </c>
      <c r="C16" s="15">
        <f>Kinderkrippe!D37</f>
        <v>2200</v>
      </c>
      <c r="D16" s="170">
        <f>Kinderkrippe!F37</f>
        <v>78</v>
      </c>
      <c r="E16" s="31">
        <f>Kinderkrippe!I37</f>
        <v>86</v>
      </c>
      <c r="F16" s="63">
        <f>Kinderkrippe!L37</f>
        <v>103</v>
      </c>
      <c r="G16" s="10">
        <f>Kinderkrippe!Q37</f>
        <v>32.5</v>
      </c>
      <c r="H16" s="13">
        <f>Kinderkrippe!T37</f>
        <v>36</v>
      </c>
      <c r="I16" s="14">
        <f>Kinderkrippe!W37</f>
        <v>43.199999999999996</v>
      </c>
      <c r="J16" s="18">
        <f>Kinderkrippe!AB37</f>
        <v>17.333333333333332</v>
      </c>
      <c r="K16" s="20">
        <f>Kinderkrippe!AE37</f>
        <v>19</v>
      </c>
      <c r="L16" s="21">
        <f>Kinderkrippe!AH37</f>
        <v>19</v>
      </c>
      <c r="M16" s="22">
        <f>Kinderkrippe!AM37</f>
        <v>14</v>
      </c>
      <c r="N16" s="23">
        <f>Kinderkrippe!AP37</f>
        <v>19</v>
      </c>
      <c r="O16" s="24">
        <f>Kinderkrippe!AS37</f>
        <v>19</v>
      </c>
    </row>
    <row r="17" spans="1:15" x14ac:dyDescent="0.3">
      <c r="A17" s="64">
        <f>Kinderkrippe!B38</f>
        <v>2201</v>
      </c>
      <c r="B17" s="61" t="s">
        <v>11</v>
      </c>
      <c r="C17" s="51">
        <f>Kinderkrippe!D38</f>
        <v>2300</v>
      </c>
      <c r="D17" s="169">
        <f>Kinderkrippe!F38</f>
        <v>91</v>
      </c>
      <c r="E17" s="31">
        <f>Kinderkrippe!I38</f>
        <v>100</v>
      </c>
      <c r="F17" s="63">
        <f>Kinderkrippe!L38</f>
        <v>120</v>
      </c>
      <c r="G17" s="10">
        <f>Kinderkrippe!Q38</f>
        <v>39</v>
      </c>
      <c r="H17" s="13">
        <f>Kinderkrippe!T38</f>
        <v>43</v>
      </c>
      <c r="I17" s="14">
        <f>Kinderkrippe!W38</f>
        <v>51.6</v>
      </c>
      <c r="J17" s="18">
        <f>Kinderkrippe!AB38</f>
        <v>21.666666666666668</v>
      </c>
      <c r="K17" s="20">
        <f>Kinderkrippe!AE38</f>
        <v>24</v>
      </c>
      <c r="L17" s="21">
        <f>Kinderkrippe!AH38</f>
        <v>28.799999999999997</v>
      </c>
      <c r="M17" s="22">
        <f>Kinderkrippe!AM38</f>
        <v>14</v>
      </c>
      <c r="N17" s="23">
        <f>Kinderkrippe!AP38</f>
        <v>19</v>
      </c>
      <c r="O17" s="24">
        <f>Kinderkrippe!AS38</f>
        <v>19</v>
      </c>
    </row>
    <row r="18" spans="1:15" x14ac:dyDescent="0.3">
      <c r="A18" s="64">
        <f>Kinderkrippe!B39</f>
        <v>2301</v>
      </c>
      <c r="B18" s="61" t="s">
        <v>11</v>
      </c>
      <c r="C18" s="15">
        <f>Kinderkrippe!D39</f>
        <v>2400</v>
      </c>
      <c r="D18" s="170">
        <f>Kinderkrippe!F39</f>
        <v>104</v>
      </c>
      <c r="E18" s="31">
        <f>Kinderkrippe!I39</f>
        <v>114</v>
      </c>
      <c r="F18" s="63">
        <f>Kinderkrippe!L39</f>
        <v>137</v>
      </c>
      <c r="G18" s="10">
        <f>Kinderkrippe!Q39</f>
        <v>45.5</v>
      </c>
      <c r="H18" s="13">
        <f>Kinderkrippe!T39</f>
        <v>50</v>
      </c>
      <c r="I18" s="14">
        <f>Kinderkrippe!W39</f>
        <v>60</v>
      </c>
      <c r="J18" s="18">
        <f>Kinderkrippe!AB39</f>
        <v>26</v>
      </c>
      <c r="K18" s="20">
        <f>Kinderkrippe!AE39</f>
        <v>29</v>
      </c>
      <c r="L18" s="21">
        <f>Kinderkrippe!AH39</f>
        <v>34.799999999999997</v>
      </c>
      <c r="M18" s="22">
        <f>Kinderkrippe!AM39</f>
        <v>16.25</v>
      </c>
      <c r="N18" s="23">
        <f>Kinderkrippe!AP39</f>
        <v>19</v>
      </c>
      <c r="O18" s="24">
        <f>Kinderkrippe!AS39</f>
        <v>19</v>
      </c>
    </row>
    <row r="19" spans="1:15" x14ac:dyDescent="0.3">
      <c r="A19" s="64">
        <f>Kinderkrippe!B40</f>
        <v>2401</v>
      </c>
      <c r="B19" s="61" t="s">
        <v>11</v>
      </c>
      <c r="C19" s="51">
        <f>Kinderkrippe!D40</f>
        <v>2500</v>
      </c>
      <c r="D19" s="169">
        <f>Kinderkrippe!F40</f>
        <v>117</v>
      </c>
      <c r="E19" s="31">
        <f>Kinderkrippe!I40</f>
        <v>129</v>
      </c>
      <c r="F19" s="63">
        <f>Kinderkrippe!L40</f>
        <v>155</v>
      </c>
      <c r="G19" s="10">
        <f>Kinderkrippe!Q40</f>
        <v>52</v>
      </c>
      <c r="H19" s="13">
        <f>Kinderkrippe!T40</f>
        <v>57</v>
      </c>
      <c r="I19" s="14">
        <f>Kinderkrippe!W40</f>
        <v>68.399999999999991</v>
      </c>
      <c r="J19" s="18">
        <f>Kinderkrippe!AB40</f>
        <v>30.333333333333332</v>
      </c>
      <c r="K19" s="20">
        <f>Kinderkrippe!AE40</f>
        <v>33</v>
      </c>
      <c r="L19" s="21">
        <f>Kinderkrippe!AH40</f>
        <v>39.6</v>
      </c>
      <c r="M19" s="22">
        <f>Kinderkrippe!AM40</f>
        <v>19.5</v>
      </c>
      <c r="N19" s="23">
        <f>Kinderkrippe!AP40</f>
        <v>21</v>
      </c>
      <c r="O19" s="24">
        <f>Kinderkrippe!AS40</f>
        <v>25</v>
      </c>
    </row>
    <row r="20" spans="1:15" x14ac:dyDescent="0.3">
      <c r="A20" s="64">
        <f>Kinderkrippe!B41</f>
        <v>2501</v>
      </c>
      <c r="B20" s="61" t="s">
        <v>11</v>
      </c>
      <c r="C20" s="15">
        <f>Kinderkrippe!D41</f>
        <v>2600</v>
      </c>
      <c r="D20" s="170">
        <f>Kinderkrippe!F41</f>
        <v>130</v>
      </c>
      <c r="E20" s="31">
        <f>Kinderkrippe!I41</f>
        <v>143</v>
      </c>
      <c r="F20" s="63">
        <f>Kinderkrippe!L41</f>
        <v>172</v>
      </c>
      <c r="G20" s="10">
        <f>Kinderkrippe!Q41</f>
        <v>58.5</v>
      </c>
      <c r="H20" s="13">
        <f>Kinderkrippe!T41</f>
        <v>64</v>
      </c>
      <c r="I20" s="14">
        <f>Kinderkrippe!W41</f>
        <v>76.8</v>
      </c>
      <c r="J20" s="18">
        <f>Kinderkrippe!AB41</f>
        <v>34.666666666666664</v>
      </c>
      <c r="K20" s="20">
        <f>Kinderkrippe!AE41</f>
        <v>38</v>
      </c>
      <c r="L20" s="21">
        <f>Kinderkrippe!AH41</f>
        <v>45.6</v>
      </c>
      <c r="M20" s="22">
        <f>Kinderkrippe!AM41</f>
        <v>22.75</v>
      </c>
      <c r="N20" s="23">
        <f>Kinderkrippe!AP41</f>
        <v>25</v>
      </c>
      <c r="O20" s="24">
        <f>Kinderkrippe!AS41</f>
        <v>30</v>
      </c>
    </row>
    <row r="21" spans="1:15" x14ac:dyDescent="0.3">
      <c r="A21" s="64">
        <f>Kinderkrippe!B42</f>
        <v>2601</v>
      </c>
      <c r="B21" s="61" t="s">
        <v>11</v>
      </c>
      <c r="C21" s="51">
        <f>Kinderkrippe!D42</f>
        <v>2700</v>
      </c>
      <c r="D21" s="169">
        <f>Kinderkrippe!F42</f>
        <v>143</v>
      </c>
      <c r="E21" s="31">
        <f>Kinderkrippe!I42</f>
        <v>157</v>
      </c>
      <c r="F21" s="63">
        <f>Kinderkrippe!L42</f>
        <v>188</v>
      </c>
      <c r="G21" s="10">
        <f>Kinderkrippe!Q42</f>
        <v>65</v>
      </c>
      <c r="H21" s="13">
        <f>Kinderkrippe!T42</f>
        <v>72</v>
      </c>
      <c r="I21" s="14">
        <f>Kinderkrippe!W42</f>
        <v>86.399999999999991</v>
      </c>
      <c r="J21" s="18">
        <f>Kinderkrippe!AB42</f>
        <v>39</v>
      </c>
      <c r="K21" s="20">
        <f>Kinderkrippe!AE42</f>
        <v>43</v>
      </c>
      <c r="L21" s="21">
        <f>Kinderkrippe!AH42</f>
        <v>51.6</v>
      </c>
      <c r="M21" s="22">
        <f>Kinderkrippe!AM42</f>
        <v>26</v>
      </c>
      <c r="N21" s="23">
        <f>Kinderkrippe!AP42</f>
        <v>29</v>
      </c>
      <c r="O21" s="24">
        <f>Kinderkrippe!AS42</f>
        <v>35</v>
      </c>
    </row>
    <row r="22" spans="1:15" x14ac:dyDescent="0.3">
      <c r="A22" s="64">
        <f>Kinderkrippe!B43</f>
        <v>2701</v>
      </c>
      <c r="B22" s="61" t="s">
        <v>11</v>
      </c>
      <c r="C22" s="15">
        <f>Kinderkrippe!D43</f>
        <v>2800</v>
      </c>
      <c r="D22" s="170">
        <f>Kinderkrippe!F43</f>
        <v>156</v>
      </c>
      <c r="E22" s="31">
        <f>Kinderkrippe!I43</f>
        <v>172</v>
      </c>
      <c r="F22" s="63">
        <f>Kinderkrippe!L43</f>
        <v>206</v>
      </c>
      <c r="G22" s="10">
        <f>Kinderkrippe!Q43</f>
        <v>71.5</v>
      </c>
      <c r="H22" s="13">
        <f>Kinderkrippe!T43</f>
        <v>79</v>
      </c>
      <c r="I22" s="14">
        <f>Kinderkrippe!W43</f>
        <v>94.8</v>
      </c>
      <c r="J22" s="18">
        <f>Kinderkrippe!AB43</f>
        <v>43.333333333333336</v>
      </c>
      <c r="K22" s="20">
        <f>Kinderkrippe!AE43</f>
        <v>48</v>
      </c>
      <c r="L22" s="21">
        <f>Kinderkrippe!AH43</f>
        <v>57.599999999999994</v>
      </c>
      <c r="M22" s="22">
        <f>Kinderkrippe!AM43</f>
        <v>29.25</v>
      </c>
      <c r="N22" s="23">
        <f>Kinderkrippe!AP43</f>
        <v>32</v>
      </c>
      <c r="O22" s="24">
        <f>Kinderkrippe!AS43</f>
        <v>38</v>
      </c>
    </row>
    <row r="23" spans="1:15" x14ac:dyDescent="0.3">
      <c r="A23" s="64">
        <f>Kinderkrippe!B44</f>
        <v>2801</v>
      </c>
      <c r="B23" s="61" t="s">
        <v>11</v>
      </c>
      <c r="C23" s="51">
        <f>Kinderkrippe!D44</f>
        <v>2900</v>
      </c>
      <c r="D23" s="169">
        <f>Kinderkrippe!F44</f>
        <v>169</v>
      </c>
      <c r="E23" s="31">
        <f>Kinderkrippe!I44</f>
        <v>186</v>
      </c>
      <c r="F23" s="63">
        <f>Kinderkrippe!L44</f>
        <v>223</v>
      </c>
      <c r="G23" s="10">
        <f>Kinderkrippe!Q44</f>
        <v>78</v>
      </c>
      <c r="H23" s="13">
        <f>Kinderkrippe!T44</f>
        <v>86</v>
      </c>
      <c r="I23" s="14">
        <f>Kinderkrippe!W44</f>
        <v>103.2</v>
      </c>
      <c r="J23" s="18">
        <f>Kinderkrippe!AB44</f>
        <v>47.666666666666664</v>
      </c>
      <c r="K23" s="20">
        <f>Kinderkrippe!AE44</f>
        <v>52</v>
      </c>
      <c r="L23" s="21">
        <f>Kinderkrippe!AH44</f>
        <v>62.4</v>
      </c>
      <c r="M23" s="22">
        <f>Kinderkrippe!AM44</f>
        <v>32.5</v>
      </c>
      <c r="N23" s="23">
        <f>Kinderkrippe!AP44</f>
        <v>36</v>
      </c>
      <c r="O23" s="24">
        <f>Kinderkrippe!AS44</f>
        <v>43</v>
      </c>
    </row>
    <row r="24" spans="1:15" ht="15" x14ac:dyDescent="0.25">
      <c r="A24" s="64">
        <f>Kinderkrippe!B45</f>
        <v>2901</v>
      </c>
      <c r="B24" s="61" t="s">
        <v>11</v>
      </c>
      <c r="C24" s="15">
        <f>Kinderkrippe!D45</f>
        <v>3000</v>
      </c>
      <c r="D24" s="170">
        <f>Kinderkrippe!F45</f>
        <v>182</v>
      </c>
      <c r="E24" s="31">
        <f>Kinderkrippe!I45</f>
        <v>200</v>
      </c>
      <c r="F24" s="63">
        <f>Kinderkrippe!L45</f>
        <v>240</v>
      </c>
      <c r="G24" s="10">
        <f>Kinderkrippe!Q45</f>
        <v>84.5</v>
      </c>
      <c r="H24" s="13">
        <f>Kinderkrippe!T45</f>
        <v>93</v>
      </c>
      <c r="I24" s="14">
        <f>Kinderkrippe!W45</f>
        <v>111.6</v>
      </c>
      <c r="J24" s="18">
        <f>Kinderkrippe!AB45</f>
        <v>52</v>
      </c>
      <c r="K24" s="20">
        <f>Kinderkrippe!AE45</f>
        <v>57</v>
      </c>
      <c r="L24" s="21">
        <f>Kinderkrippe!AH45</f>
        <v>68.399999999999991</v>
      </c>
      <c r="M24" s="22">
        <f>Kinderkrippe!AM45</f>
        <v>35.75</v>
      </c>
      <c r="N24" s="23">
        <f>Kinderkrippe!AP45</f>
        <v>39</v>
      </c>
      <c r="O24" s="24">
        <f>Kinderkrippe!AS45</f>
        <v>47</v>
      </c>
    </row>
    <row r="25" spans="1:15" ht="15" x14ac:dyDescent="0.25">
      <c r="A25" s="64">
        <f>Kinderkrippe!B46</f>
        <v>3001</v>
      </c>
      <c r="B25" s="61" t="s">
        <v>11</v>
      </c>
      <c r="C25" s="51">
        <f>Kinderkrippe!D46</f>
        <v>3100</v>
      </c>
      <c r="D25" s="169">
        <f>Kinderkrippe!F46</f>
        <v>195</v>
      </c>
      <c r="E25" s="31">
        <f>Kinderkrippe!I46</f>
        <v>215</v>
      </c>
      <c r="F25" s="63">
        <f>Kinderkrippe!L46</f>
        <v>258</v>
      </c>
      <c r="G25" s="10">
        <f>Kinderkrippe!Q46</f>
        <v>91</v>
      </c>
      <c r="H25" s="13">
        <f>Kinderkrippe!T46</f>
        <v>100</v>
      </c>
      <c r="I25" s="14">
        <f>Kinderkrippe!W46</f>
        <v>120</v>
      </c>
      <c r="J25" s="18">
        <f>Kinderkrippe!AB46</f>
        <v>56.333333333333336</v>
      </c>
      <c r="K25" s="20">
        <f>Kinderkrippe!AE46</f>
        <v>62</v>
      </c>
      <c r="L25" s="21">
        <f>Kinderkrippe!AH46</f>
        <v>74.399999999999991</v>
      </c>
      <c r="M25" s="22">
        <f>Kinderkrippe!AM46</f>
        <v>39</v>
      </c>
      <c r="N25" s="23">
        <f>Kinderkrippe!AP46</f>
        <v>43</v>
      </c>
      <c r="O25" s="24">
        <f>Kinderkrippe!AS46</f>
        <v>52</v>
      </c>
    </row>
    <row r="26" spans="1:15" ht="15" x14ac:dyDescent="0.25">
      <c r="A26" s="64">
        <f>Kinderkrippe!B47</f>
        <v>3101</v>
      </c>
      <c r="B26" s="61" t="s">
        <v>11</v>
      </c>
      <c r="C26" s="15">
        <f>Kinderkrippe!D47</f>
        <v>3200</v>
      </c>
      <c r="D26" s="170">
        <f>Kinderkrippe!F47</f>
        <v>208</v>
      </c>
      <c r="E26" s="31">
        <f>Kinderkrippe!I47</f>
        <v>229</v>
      </c>
      <c r="F26" s="63">
        <f>Kinderkrippe!L47</f>
        <v>275</v>
      </c>
      <c r="G26" s="10">
        <f>Kinderkrippe!Q47</f>
        <v>97.5</v>
      </c>
      <c r="H26" s="13">
        <f>Kinderkrippe!T47</f>
        <v>107</v>
      </c>
      <c r="I26" s="14">
        <f>Kinderkrippe!W47</f>
        <v>128.4</v>
      </c>
      <c r="J26" s="18">
        <f>Kinderkrippe!AB47</f>
        <v>60.666666666666664</v>
      </c>
      <c r="K26" s="20">
        <f>Kinderkrippe!AE47</f>
        <v>67</v>
      </c>
      <c r="L26" s="21">
        <f>Kinderkrippe!AH47</f>
        <v>80.399999999999991</v>
      </c>
      <c r="M26" s="22">
        <f>Kinderkrippe!AM47</f>
        <v>42.25</v>
      </c>
      <c r="N26" s="23">
        <f>Kinderkrippe!AP47</f>
        <v>46</v>
      </c>
      <c r="O26" s="24">
        <f>Kinderkrippe!AS47</f>
        <v>55</v>
      </c>
    </row>
    <row r="27" spans="1:15" ht="15" x14ac:dyDescent="0.25">
      <c r="A27" s="64">
        <f>Kinderkrippe!B48</f>
        <v>3201</v>
      </c>
      <c r="B27" s="61" t="s">
        <v>11</v>
      </c>
      <c r="C27" s="51">
        <f>Kinderkrippe!D48</f>
        <v>3300</v>
      </c>
      <c r="D27" s="169">
        <f>Kinderkrippe!F48</f>
        <v>221</v>
      </c>
      <c r="E27" s="31">
        <f>Kinderkrippe!I48</f>
        <v>243</v>
      </c>
      <c r="F27" s="63">
        <f>Kinderkrippe!L48</f>
        <v>292</v>
      </c>
      <c r="G27" s="10">
        <f>Kinderkrippe!Q48</f>
        <v>104</v>
      </c>
      <c r="H27" s="13">
        <f>Kinderkrippe!T48</f>
        <v>114</v>
      </c>
      <c r="I27" s="14">
        <f>Kinderkrippe!W48</f>
        <v>136.79999999999998</v>
      </c>
      <c r="J27" s="18">
        <f>Kinderkrippe!AB48</f>
        <v>65</v>
      </c>
      <c r="K27" s="20">
        <f>Kinderkrippe!AE48</f>
        <v>72</v>
      </c>
      <c r="L27" s="21">
        <f>Kinderkrippe!AH48</f>
        <v>86.399999999999991</v>
      </c>
      <c r="M27" s="22">
        <f>Kinderkrippe!AM48</f>
        <v>45.5</v>
      </c>
      <c r="N27" s="23">
        <f>Kinderkrippe!AP48</f>
        <v>50</v>
      </c>
      <c r="O27" s="24">
        <f>Kinderkrippe!AS48</f>
        <v>60</v>
      </c>
    </row>
    <row r="28" spans="1:15" ht="15" x14ac:dyDescent="0.25">
      <c r="A28" s="64">
        <f>Kinderkrippe!B49</f>
        <v>3301</v>
      </c>
      <c r="B28" s="61" t="s">
        <v>11</v>
      </c>
      <c r="C28" s="15">
        <f>Kinderkrippe!D49</f>
        <v>3400</v>
      </c>
      <c r="D28" s="170">
        <f>Kinderkrippe!F49</f>
        <v>234</v>
      </c>
      <c r="E28" s="31">
        <f>Kinderkrippe!I49</f>
        <v>257</v>
      </c>
      <c r="F28" s="63">
        <f>Kinderkrippe!L49</f>
        <v>308</v>
      </c>
      <c r="G28" s="10">
        <f>Kinderkrippe!Q49</f>
        <v>110.5</v>
      </c>
      <c r="H28" s="13">
        <f>Kinderkrippe!T49</f>
        <v>122</v>
      </c>
      <c r="I28" s="14">
        <f>Kinderkrippe!W49</f>
        <v>146.4</v>
      </c>
      <c r="J28" s="18">
        <f>Kinderkrippe!AB49</f>
        <v>69.333333333333329</v>
      </c>
      <c r="K28" s="20">
        <f>Kinderkrippe!AE49</f>
        <v>76</v>
      </c>
      <c r="L28" s="21">
        <f>Kinderkrippe!AH49</f>
        <v>91.2</v>
      </c>
      <c r="M28" s="22">
        <f>Kinderkrippe!AM49</f>
        <v>48.75</v>
      </c>
      <c r="N28" s="23">
        <f>Kinderkrippe!AP49</f>
        <v>54</v>
      </c>
      <c r="O28" s="24">
        <f>Kinderkrippe!AS49</f>
        <v>65</v>
      </c>
    </row>
    <row r="29" spans="1:15" ht="15" x14ac:dyDescent="0.25">
      <c r="A29" s="64">
        <f>Kinderkrippe!B50</f>
        <v>3401</v>
      </c>
      <c r="B29" s="61" t="s">
        <v>11</v>
      </c>
      <c r="C29" s="51">
        <f>Kinderkrippe!D50</f>
        <v>3500</v>
      </c>
      <c r="D29" s="169">
        <f>Kinderkrippe!F50</f>
        <v>247</v>
      </c>
      <c r="E29" s="31">
        <f>Kinderkrippe!I50</f>
        <v>272</v>
      </c>
      <c r="F29" s="63">
        <f>Kinderkrippe!L50</f>
        <v>326</v>
      </c>
      <c r="G29" s="10">
        <f>Kinderkrippe!Q50</f>
        <v>117</v>
      </c>
      <c r="H29" s="13">
        <f>Kinderkrippe!T50</f>
        <v>129</v>
      </c>
      <c r="I29" s="14">
        <f>Kinderkrippe!W50</f>
        <v>154.79999999999998</v>
      </c>
      <c r="J29" s="18">
        <f>Kinderkrippe!AB50</f>
        <v>73.666666666666671</v>
      </c>
      <c r="K29" s="20">
        <f>Kinderkrippe!AE50</f>
        <v>81</v>
      </c>
      <c r="L29" s="21">
        <f>Kinderkrippe!AH50</f>
        <v>97.2</v>
      </c>
      <c r="M29" s="22">
        <f>Kinderkrippe!AM50</f>
        <v>52</v>
      </c>
      <c r="N29" s="23">
        <f>Kinderkrippe!AP50</f>
        <v>57</v>
      </c>
      <c r="O29" s="24">
        <f>Kinderkrippe!AS50</f>
        <v>68</v>
      </c>
    </row>
    <row r="30" spans="1:15" x14ac:dyDescent="0.3">
      <c r="A30" s="64">
        <f>Kinderkrippe!B51</f>
        <v>3501</v>
      </c>
      <c r="B30" s="61" t="s">
        <v>11</v>
      </c>
      <c r="C30" s="15">
        <f>Kinderkrippe!D51</f>
        <v>3600</v>
      </c>
      <c r="D30" s="170">
        <f>Kinderkrippe!F51</f>
        <v>260</v>
      </c>
      <c r="E30" s="31">
        <f>Kinderkrippe!I51</f>
        <v>286</v>
      </c>
      <c r="F30" s="63">
        <f>Kinderkrippe!L51</f>
        <v>330</v>
      </c>
      <c r="G30" s="10">
        <f>Kinderkrippe!Q51</f>
        <v>123.5</v>
      </c>
      <c r="H30" s="13">
        <f>Kinderkrippe!T51</f>
        <v>136</v>
      </c>
      <c r="I30" s="14">
        <f>Kinderkrippe!W51</f>
        <v>163.19999999999999</v>
      </c>
      <c r="J30" s="18">
        <f>Kinderkrippe!AB51</f>
        <v>78</v>
      </c>
      <c r="K30" s="20">
        <f>Kinderkrippe!AE51</f>
        <v>86</v>
      </c>
      <c r="L30" s="21">
        <f>Kinderkrippe!AH51</f>
        <v>103.2</v>
      </c>
      <c r="M30" s="22">
        <f>Kinderkrippe!AM51</f>
        <v>55.25</v>
      </c>
      <c r="N30" s="23">
        <f>Kinderkrippe!AP51</f>
        <v>61</v>
      </c>
      <c r="O30" s="24">
        <f>Kinderkrippe!AS51</f>
        <v>73</v>
      </c>
    </row>
    <row r="31" spans="1:15" x14ac:dyDescent="0.3">
      <c r="A31" s="64">
        <f>Kinderkrippe!B52</f>
        <v>3601</v>
      </c>
      <c r="B31" s="61" t="s">
        <v>11</v>
      </c>
      <c r="C31" s="51">
        <f>Kinderkrippe!D52</f>
        <v>3700</v>
      </c>
      <c r="D31" s="169">
        <f>Kinderkrippe!F52</f>
        <v>273</v>
      </c>
      <c r="E31" s="31">
        <f>Kinderkrippe!I52</f>
        <v>300</v>
      </c>
      <c r="F31" s="63">
        <f>Kinderkrippe!L52</f>
        <v>330</v>
      </c>
      <c r="G31" s="10">
        <f>Kinderkrippe!Q52</f>
        <v>130</v>
      </c>
      <c r="H31" s="13">
        <f>Kinderkrippe!T52</f>
        <v>143</v>
      </c>
      <c r="I31" s="14">
        <f>Kinderkrippe!W52</f>
        <v>171.6</v>
      </c>
      <c r="J31" s="18">
        <f>Kinderkrippe!AB52</f>
        <v>82.333333333333329</v>
      </c>
      <c r="K31" s="20">
        <f>Kinderkrippe!AE52</f>
        <v>91</v>
      </c>
      <c r="L31" s="21">
        <f>Kinderkrippe!AH52</f>
        <v>109.2</v>
      </c>
      <c r="M31" s="22">
        <f>Kinderkrippe!AM52</f>
        <v>58.5</v>
      </c>
      <c r="N31" s="23">
        <f>Kinderkrippe!AP52</f>
        <v>64</v>
      </c>
      <c r="O31" s="24">
        <f>Kinderkrippe!AS52</f>
        <v>77</v>
      </c>
    </row>
    <row r="32" spans="1:15" x14ac:dyDescent="0.3">
      <c r="A32" s="64">
        <f>Kinderkrippe!B53</f>
        <v>3701</v>
      </c>
      <c r="B32" s="61" t="s">
        <v>11</v>
      </c>
      <c r="C32" s="15">
        <f>Kinderkrippe!D53</f>
        <v>3800</v>
      </c>
      <c r="D32" s="170">
        <f>Kinderkrippe!F53</f>
        <v>286</v>
      </c>
      <c r="E32" s="31">
        <f>Kinderkrippe!I53</f>
        <v>315</v>
      </c>
      <c r="F32" s="63">
        <f>Kinderkrippe!L53</f>
        <v>330</v>
      </c>
      <c r="G32" s="10">
        <f>Kinderkrippe!Q53</f>
        <v>136.5</v>
      </c>
      <c r="H32" s="13">
        <f>Kinderkrippe!T53</f>
        <v>150</v>
      </c>
      <c r="I32" s="14">
        <f>Kinderkrippe!W53</f>
        <v>180</v>
      </c>
      <c r="J32" s="18">
        <f>Kinderkrippe!AB53</f>
        <v>86.666666666666671</v>
      </c>
      <c r="K32" s="20">
        <f>Kinderkrippe!AE53</f>
        <v>95</v>
      </c>
      <c r="L32" s="21">
        <f>Kinderkrippe!AH53</f>
        <v>114</v>
      </c>
      <c r="M32" s="22">
        <f>Kinderkrippe!AM53</f>
        <v>61.75</v>
      </c>
      <c r="N32" s="23">
        <f>Kinderkrippe!AP53</f>
        <v>68</v>
      </c>
      <c r="O32" s="24">
        <f>Kinderkrippe!AS53</f>
        <v>82</v>
      </c>
    </row>
    <row r="33" spans="1:15" x14ac:dyDescent="0.3">
      <c r="A33" s="64">
        <f>Kinderkrippe!B54</f>
        <v>3801</v>
      </c>
      <c r="B33" s="61" t="s">
        <v>11</v>
      </c>
      <c r="C33" s="51">
        <f>Kinderkrippe!D54</f>
        <v>3900</v>
      </c>
      <c r="D33" s="169">
        <f>Kinderkrippe!F54</f>
        <v>299</v>
      </c>
      <c r="E33" s="31">
        <f>Kinderkrippe!I54</f>
        <v>329</v>
      </c>
      <c r="F33" s="63">
        <f>Kinderkrippe!L54</f>
        <v>330</v>
      </c>
      <c r="G33" s="10">
        <f>Kinderkrippe!Q54</f>
        <v>143</v>
      </c>
      <c r="H33" s="13">
        <f>Kinderkrippe!T54</f>
        <v>157</v>
      </c>
      <c r="I33" s="14">
        <f>Kinderkrippe!W54</f>
        <v>188.4</v>
      </c>
      <c r="J33" s="18">
        <f>Kinderkrippe!AB54</f>
        <v>91</v>
      </c>
      <c r="K33" s="20">
        <f>Kinderkrippe!AE54</f>
        <v>100</v>
      </c>
      <c r="L33" s="21">
        <f>Kinderkrippe!AH54</f>
        <v>120</v>
      </c>
      <c r="M33" s="22">
        <f>Kinderkrippe!AM54</f>
        <v>65</v>
      </c>
      <c r="N33" s="23">
        <f>Kinderkrippe!AP54</f>
        <v>72</v>
      </c>
      <c r="O33" s="24">
        <f>Kinderkrippe!AS54</f>
        <v>86</v>
      </c>
    </row>
    <row r="34" spans="1:15" x14ac:dyDescent="0.3">
      <c r="A34" s="64">
        <f>Kinderkrippe!B55</f>
        <v>3901</v>
      </c>
      <c r="B34" s="61" t="s">
        <v>11</v>
      </c>
      <c r="C34" s="15">
        <f>Kinderkrippe!D55</f>
        <v>4000</v>
      </c>
      <c r="D34" s="170">
        <f>Kinderkrippe!F55</f>
        <v>300</v>
      </c>
      <c r="E34" s="31">
        <f>Kinderkrippe!I55</f>
        <v>330</v>
      </c>
      <c r="F34" s="63">
        <f>Kinderkrippe!L55</f>
        <v>330</v>
      </c>
      <c r="G34" s="10">
        <f>Kinderkrippe!Q55</f>
        <v>149.5</v>
      </c>
      <c r="H34" s="13">
        <f>Kinderkrippe!T55</f>
        <v>164</v>
      </c>
      <c r="I34" s="14">
        <f>Kinderkrippe!W55</f>
        <v>196.79999999999998</v>
      </c>
      <c r="J34" s="18">
        <f>Kinderkrippe!AB55</f>
        <v>95.333333333333329</v>
      </c>
      <c r="K34" s="20">
        <f>Kinderkrippe!AE55</f>
        <v>105</v>
      </c>
      <c r="L34" s="21">
        <f>Kinderkrippe!AH55</f>
        <v>126</v>
      </c>
      <c r="M34" s="22">
        <f>Kinderkrippe!AM55</f>
        <v>68.25</v>
      </c>
      <c r="N34" s="23">
        <f>Kinderkrippe!AP55</f>
        <v>75</v>
      </c>
      <c r="O34" s="24">
        <f>Kinderkrippe!AS55</f>
        <v>90</v>
      </c>
    </row>
    <row r="35" spans="1:15" x14ac:dyDescent="0.3">
      <c r="A35" s="64">
        <f>Kinderkrippe!B56</f>
        <v>4001</v>
      </c>
      <c r="B35" s="61" t="s">
        <v>11</v>
      </c>
      <c r="C35" s="51">
        <f>Kinderkrippe!D56</f>
        <v>4100</v>
      </c>
      <c r="D35" s="169">
        <f>Kinderkrippe!F56</f>
        <v>300</v>
      </c>
      <c r="E35" s="31">
        <f>Kinderkrippe!I56</f>
        <v>330</v>
      </c>
      <c r="F35" s="63">
        <f>Kinderkrippe!L56</f>
        <v>330</v>
      </c>
      <c r="G35" s="10">
        <f>Kinderkrippe!Q56</f>
        <v>156</v>
      </c>
      <c r="H35" s="13">
        <f>Kinderkrippe!T56</f>
        <v>172</v>
      </c>
      <c r="I35" s="14">
        <f>Kinderkrippe!W56</f>
        <v>206.4</v>
      </c>
      <c r="J35" s="18">
        <f>Kinderkrippe!AB56</f>
        <v>99.666666666666671</v>
      </c>
      <c r="K35" s="20">
        <f>Kinderkrippe!AE56</f>
        <v>110</v>
      </c>
      <c r="L35" s="21">
        <f>Kinderkrippe!AH56</f>
        <v>132</v>
      </c>
      <c r="M35" s="22">
        <f>Kinderkrippe!AM56</f>
        <v>71.5</v>
      </c>
      <c r="N35" s="23">
        <f>Kinderkrippe!AP56</f>
        <v>79</v>
      </c>
      <c r="O35" s="24">
        <f>Kinderkrippe!AS56</f>
        <v>95</v>
      </c>
    </row>
    <row r="36" spans="1:15" x14ac:dyDescent="0.3">
      <c r="A36" s="64">
        <f>Kinderkrippe!B57</f>
        <v>4101</v>
      </c>
      <c r="B36" s="61" t="s">
        <v>11</v>
      </c>
      <c r="C36" s="15">
        <f>Kinderkrippe!D57</f>
        <v>4200</v>
      </c>
      <c r="D36" s="170">
        <f>Kinderkrippe!F57</f>
        <v>300</v>
      </c>
      <c r="E36" s="31">
        <f>Kinderkrippe!I57</f>
        <v>330</v>
      </c>
      <c r="F36" s="63">
        <f>Kinderkrippe!L57</f>
        <v>330</v>
      </c>
      <c r="G36" s="10">
        <f>Kinderkrippe!Q57</f>
        <v>162.5</v>
      </c>
      <c r="H36" s="13">
        <f>Kinderkrippe!T57</f>
        <v>179</v>
      </c>
      <c r="I36" s="14">
        <f>Kinderkrippe!W57</f>
        <v>214.79999999999998</v>
      </c>
      <c r="J36" s="18">
        <f>Kinderkrippe!AB57</f>
        <v>104</v>
      </c>
      <c r="K36" s="20">
        <f>Kinderkrippe!AE57</f>
        <v>114</v>
      </c>
      <c r="L36" s="21">
        <f>Kinderkrippe!AH57</f>
        <v>136.79999999999998</v>
      </c>
      <c r="M36" s="22">
        <f>Kinderkrippe!AM57</f>
        <v>74.75</v>
      </c>
      <c r="N36" s="23">
        <f>Kinderkrippe!AP57</f>
        <v>82</v>
      </c>
      <c r="O36" s="24">
        <f>Kinderkrippe!AS57</f>
        <v>98</v>
      </c>
    </row>
    <row r="37" spans="1:15" x14ac:dyDescent="0.3">
      <c r="A37" s="64">
        <f>Kinderkrippe!B58</f>
        <v>4201</v>
      </c>
      <c r="B37" s="61" t="s">
        <v>11</v>
      </c>
      <c r="C37" s="51">
        <f>Kinderkrippe!D58</f>
        <v>4300</v>
      </c>
      <c r="D37" s="169">
        <f>Kinderkrippe!F58</f>
        <v>300</v>
      </c>
      <c r="E37" s="31">
        <f>Kinderkrippe!I58</f>
        <v>330</v>
      </c>
      <c r="F37" s="63">
        <f>Kinderkrippe!L58</f>
        <v>330</v>
      </c>
      <c r="G37" s="10">
        <f>Kinderkrippe!Q58</f>
        <v>169</v>
      </c>
      <c r="H37" s="13">
        <f>Kinderkrippe!T58</f>
        <v>186</v>
      </c>
      <c r="I37" s="14">
        <f>Kinderkrippe!W58</f>
        <v>223.2</v>
      </c>
      <c r="J37" s="18">
        <f>Kinderkrippe!AB58</f>
        <v>108.33333333333333</v>
      </c>
      <c r="K37" s="20">
        <f>Kinderkrippe!AE58</f>
        <v>119</v>
      </c>
      <c r="L37" s="21">
        <f>Kinderkrippe!AH58</f>
        <v>142.79999999999998</v>
      </c>
      <c r="M37" s="22">
        <f>Kinderkrippe!AM58</f>
        <v>78</v>
      </c>
      <c r="N37" s="23">
        <f>Kinderkrippe!AP58</f>
        <v>86</v>
      </c>
      <c r="O37" s="24">
        <f>Kinderkrippe!AS58</f>
        <v>103</v>
      </c>
    </row>
    <row r="38" spans="1:15" x14ac:dyDescent="0.3">
      <c r="A38" s="64">
        <f>Kinderkrippe!B59</f>
        <v>4301</v>
      </c>
      <c r="B38" s="61" t="s">
        <v>11</v>
      </c>
      <c r="C38" s="15">
        <f>Kinderkrippe!D59</f>
        <v>4400</v>
      </c>
      <c r="D38" s="170">
        <f>Kinderkrippe!F59</f>
        <v>300</v>
      </c>
      <c r="E38" s="31">
        <f>Kinderkrippe!I59</f>
        <v>330</v>
      </c>
      <c r="F38" s="63">
        <f>Kinderkrippe!L59</f>
        <v>330</v>
      </c>
      <c r="G38" s="10">
        <f>Kinderkrippe!Q59</f>
        <v>175.5</v>
      </c>
      <c r="H38" s="13">
        <f>Kinderkrippe!T59</f>
        <v>193</v>
      </c>
      <c r="I38" s="14">
        <f>Kinderkrippe!W59</f>
        <v>231.6</v>
      </c>
      <c r="J38" s="18">
        <f>Kinderkrippe!AB59</f>
        <v>112.66666666666667</v>
      </c>
      <c r="K38" s="20">
        <f>Kinderkrippe!AE59</f>
        <v>124</v>
      </c>
      <c r="L38" s="21">
        <f>Kinderkrippe!AH59</f>
        <v>148.79999999999998</v>
      </c>
      <c r="M38" s="22">
        <f>Kinderkrippe!AM59</f>
        <v>81.25</v>
      </c>
      <c r="N38" s="23">
        <f>Kinderkrippe!AP59</f>
        <v>89</v>
      </c>
      <c r="O38" s="24">
        <f>Kinderkrippe!AS59</f>
        <v>107</v>
      </c>
    </row>
    <row r="39" spans="1:15" x14ac:dyDescent="0.3">
      <c r="A39" s="64">
        <f>Kinderkrippe!B60</f>
        <v>4401</v>
      </c>
      <c r="B39" s="61" t="s">
        <v>11</v>
      </c>
      <c r="C39" s="51">
        <f>Kinderkrippe!D60</f>
        <v>4500</v>
      </c>
      <c r="D39" s="169">
        <f>Kinderkrippe!F60</f>
        <v>300</v>
      </c>
      <c r="E39" s="31">
        <f>Kinderkrippe!I60</f>
        <v>330</v>
      </c>
      <c r="F39" s="63">
        <f>Kinderkrippe!L60</f>
        <v>330</v>
      </c>
      <c r="G39" s="10">
        <f>Kinderkrippe!Q60</f>
        <v>182</v>
      </c>
      <c r="H39" s="13">
        <f>Kinderkrippe!T60</f>
        <v>200</v>
      </c>
      <c r="I39" s="14">
        <f>Kinderkrippe!W60</f>
        <v>240</v>
      </c>
      <c r="J39" s="18">
        <f>Kinderkrippe!AB60</f>
        <v>117</v>
      </c>
      <c r="K39" s="20">
        <f>Kinderkrippe!AE60</f>
        <v>129</v>
      </c>
      <c r="L39" s="21">
        <f>Kinderkrippe!AH60</f>
        <v>154.79999999999998</v>
      </c>
      <c r="M39" s="22">
        <f>Kinderkrippe!AM60</f>
        <v>84.5</v>
      </c>
      <c r="N39" s="23">
        <f>Kinderkrippe!AP60</f>
        <v>93</v>
      </c>
      <c r="O39" s="24">
        <f>Kinderkrippe!AS60</f>
        <v>112</v>
      </c>
    </row>
    <row r="40" spans="1:15" x14ac:dyDescent="0.3">
      <c r="A40" s="64">
        <f>Kinderkrippe!B61</f>
        <v>4501</v>
      </c>
      <c r="B40" s="61" t="s">
        <v>11</v>
      </c>
      <c r="C40" s="15">
        <f>Kinderkrippe!D61</f>
        <v>4600</v>
      </c>
      <c r="D40" s="170">
        <f>Kinderkrippe!F61</f>
        <v>300</v>
      </c>
      <c r="E40" s="31">
        <f>Kinderkrippe!I61</f>
        <v>330</v>
      </c>
      <c r="F40" s="63">
        <f>Kinderkrippe!L61</f>
        <v>330</v>
      </c>
      <c r="G40" s="10">
        <f>Kinderkrippe!Q61</f>
        <v>188.5</v>
      </c>
      <c r="H40" s="13">
        <f>Kinderkrippe!T61</f>
        <v>207</v>
      </c>
      <c r="I40" s="14">
        <f>Kinderkrippe!W61</f>
        <v>248.39999999999998</v>
      </c>
      <c r="J40" s="18">
        <f>Kinderkrippe!AB61</f>
        <v>121.33333333333333</v>
      </c>
      <c r="K40" s="20">
        <f>Kinderkrippe!AE61</f>
        <v>133</v>
      </c>
      <c r="L40" s="21">
        <f>Kinderkrippe!AH61</f>
        <v>159.6</v>
      </c>
      <c r="M40" s="22">
        <f>Kinderkrippe!AM61</f>
        <v>87.75</v>
      </c>
      <c r="N40" s="23">
        <f>Kinderkrippe!AP61</f>
        <v>97</v>
      </c>
      <c r="O40" s="24">
        <f>Kinderkrippe!AS61</f>
        <v>116</v>
      </c>
    </row>
    <row r="41" spans="1:15" x14ac:dyDescent="0.3">
      <c r="A41" s="64">
        <f>Kinderkrippe!B62</f>
        <v>4601</v>
      </c>
      <c r="B41" s="61" t="s">
        <v>11</v>
      </c>
      <c r="C41" s="51">
        <f>Kinderkrippe!D62</f>
        <v>4700</v>
      </c>
      <c r="D41" s="169">
        <f>Kinderkrippe!F62</f>
        <v>300</v>
      </c>
      <c r="E41" s="31">
        <f>Kinderkrippe!I62</f>
        <v>330</v>
      </c>
      <c r="F41" s="63">
        <f>Kinderkrippe!L62</f>
        <v>330</v>
      </c>
      <c r="G41" s="10">
        <f>Kinderkrippe!Q62</f>
        <v>195</v>
      </c>
      <c r="H41" s="13">
        <f>Kinderkrippe!T62</f>
        <v>215</v>
      </c>
      <c r="I41" s="14">
        <f>Kinderkrippe!W62</f>
        <v>258</v>
      </c>
      <c r="J41" s="18">
        <f>Kinderkrippe!AB62</f>
        <v>125.66666666666667</v>
      </c>
      <c r="K41" s="20">
        <f>Kinderkrippe!AE62</f>
        <v>138</v>
      </c>
      <c r="L41" s="21">
        <f>Kinderkrippe!AH62</f>
        <v>165.6</v>
      </c>
      <c r="M41" s="22">
        <f>Kinderkrippe!AM62</f>
        <v>91</v>
      </c>
      <c r="N41" s="23">
        <f>Kinderkrippe!AP62</f>
        <v>100</v>
      </c>
      <c r="O41" s="24">
        <f>Kinderkrippe!AS62</f>
        <v>120</v>
      </c>
    </row>
    <row r="42" spans="1:15" x14ac:dyDescent="0.3">
      <c r="A42" s="64">
        <f>Kinderkrippe!B63</f>
        <v>4701</v>
      </c>
      <c r="B42" s="61" t="s">
        <v>11</v>
      </c>
      <c r="C42" s="15">
        <f>Kinderkrippe!D63</f>
        <v>4800</v>
      </c>
      <c r="D42" s="170">
        <f>Kinderkrippe!F63</f>
        <v>300</v>
      </c>
      <c r="E42" s="31">
        <f>Kinderkrippe!I63</f>
        <v>330</v>
      </c>
      <c r="F42" s="63">
        <f>Kinderkrippe!L63</f>
        <v>330</v>
      </c>
      <c r="G42" s="10">
        <f>Kinderkrippe!Q63</f>
        <v>201.5</v>
      </c>
      <c r="H42" s="13">
        <f>Kinderkrippe!T63</f>
        <v>222</v>
      </c>
      <c r="I42" s="14">
        <f>Kinderkrippe!W63</f>
        <v>266.39999999999998</v>
      </c>
      <c r="J42" s="18">
        <f>Kinderkrippe!AB63</f>
        <v>130</v>
      </c>
      <c r="K42" s="20">
        <f>Kinderkrippe!AE63</f>
        <v>143</v>
      </c>
      <c r="L42" s="21">
        <f>Kinderkrippe!AH63</f>
        <v>171.6</v>
      </c>
      <c r="M42" s="22">
        <f>Kinderkrippe!AM63</f>
        <v>94.25</v>
      </c>
      <c r="N42" s="23">
        <f>Kinderkrippe!AP63</f>
        <v>104</v>
      </c>
      <c r="O42" s="24">
        <f>Kinderkrippe!AS63</f>
        <v>125</v>
      </c>
    </row>
    <row r="43" spans="1:15" x14ac:dyDescent="0.3">
      <c r="A43" s="64">
        <f>Kinderkrippe!B64</f>
        <v>4801</v>
      </c>
      <c r="B43" s="61" t="s">
        <v>11</v>
      </c>
      <c r="C43" s="51">
        <f>Kinderkrippe!D64</f>
        <v>4900</v>
      </c>
      <c r="D43" s="169">
        <f>Kinderkrippe!F64</f>
        <v>300</v>
      </c>
      <c r="E43" s="31">
        <f>Kinderkrippe!I64</f>
        <v>330</v>
      </c>
      <c r="F43" s="63">
        <f>Kinderkrippe!L64</f>
        <v>330</v>
      </c>
      <c r="G43" s="10">
        <f>Kinderkrippe!Q64</f>
        <v>208</v>
      </c>
      <c r="H43" s="13">
        <f>Kinderkrippe!T64</f>
        <v>229</v>
      </c>
      <c r="I43" s="14">
        <f>Kinderkrippe!W64</f>
        <v>274.8</v>
      </c>
      <c r="J43" s="18">
        <f>Kinderkrippe!AB64</f>
        <v>134.33333333333334</v>
      </c>
      <c r="K43" s="20">
        <f>Kinderkrippe!AE64</f>
        <v>148</v>
      </c>
      <c r="L43" s="21">
        <f>Kinderkrippe!AH64</f>
        <v>177.6</v>
      </c>
      <c r="M43" s="22">
        <f>Kinderkrippe!AM64</f>
        <v>97.5</v>
      </c>
      <c r="N43" s="23">
        <f>Kinderkrippe!AP64</f>
        <v>107</v>
      </c>
      <c r="O43" s="24">
        <f>Kinderkrippe!AS64</f>
        <v>128</v>
      </c>
    </row>
    <row r="44" spans="1:15" x14ac:dyDescent="0.3">
      <c r="A44" s="64">
        <f>Kinderkrippe!B65</f>
        <v>4901</v>
      </c>
      <c r="B44" s="61" t="s">
        <v>11</v>
      </c>
      <c r="C44" s="15">
        <f>Kinderkrippe!D65</f>
        <v>5000</v>
      </c>
      <c r="D44" s="170">
        <f>Kinderkrippe!F65</f>
        <v>300</v>
      </c>
      <c r="E44" s="31">
        <f>Kinderkrippe!I65</f>
        <v>330</v>
      </c>
      <c r="F44" s="63">
        <f>Kinderkrippe!L65</f>
        <v>330</v>
      </c>
      <c r="G44" s="10">
        <f>Kinderkrippe!Q65</f>
        <v>214.5</v>
      </c>
      <c r="H44" s="13">
        <f>Kinderkrippe!T65</f>
        <v>236</v>
      </c>
      <c r="I44" s="14">
        <f>Kinderkrippe!W65</f>
        <v>283.2</v>
      </c>
      <c r="J44" s="18">
        <f>Kinderkrippe!AB65</f>
        <v>138.66666666666666</v>
      </c>
      <c r="K44" s="20">
        <f>Kinderkrippe!AE65</f>
        <v>153</v>
      </c>
      <c r="L44" s="21">
        <f>Kinderkrippe!AH65</f>
        <v>183.6</v>
      </c>
      <c r="M44" s="22">
        <f>Kinderkrippe!AM65</f>
        <v>100.75</v>
      </c>
      <c r="N44" s="23">
        <f>Kinderkrippe!AP65</f>
        <v>111</v>
      </c>
      <c r="O44" s="24">
        <f>Kinderkrippe!AS65</f>
        <v>133</v>
      </c>
    </row>
    <row r="45" spans="1:15" x14ac:dyDescent="0.3">
      <c r="A45" s="64">
        <f>Kinderkrippe!B66</f>
        <v>5001</v>
      </c>
      <c r="B45" s="61" t="s">
        <v>11</v>
      </c>
      <c r="C45" s="51">
        <f>Kinderkrippe!D66</f>
        <v>5100</v>
      </c>
      <c r="D45" s="169">
        <f>Kinderkrippe!F66</f>
        <v>300</v>
      </c>
      <c r="E45" s="31">
        <f>Kinderkrippe!I66</f>
        <v>330</v>
      </c>
      <c r="F45" s="63">
        <f>Kinderkrippe!L66</f>
        <v>330</v>
      </c>
      <c r="G45" s="10">
        <f>Kinderkrippe!Q66</f>
        <v>221</v>
      </c>
      <c r="H45" s="13">
        <f>Kinderkrippe!T66</f>
        <v>243</v>
      </c>
      <c r="I45" s="14">
        <f>Kinderkrippe!W66</f>
        <v>291.59999999999997</v>
      </c>
      <c r="J45" s="18">
        <f>Kinderkrippe!AB66</f>
        <v>143</v>
      </c>
      <c r="K45" s="20">
        <f>Kinderkrippe!AE66</f>
        <v>157</v>
      </c>
      <c r="L45" s="21">
        <f>Kinderkrippe!AH66</f>
        <v>188.4</v>
      </c>
      <c r="M45" s="22">
        <f>Kinderkrippe!AM66</f>
        <v>104</v>
      </c>
      <c r="N45" s="23">
        <f>Kinderkrippe!AP66</f>
        <v>114</v>
      </c>
      <c r="O45" s="24">
        <f>Kinderkrippe!AS66</f>
        <v>137</v>
      </c>
    </row>
    <row r="46" spans="1:15" x14ac:dyDescent="0.3">
      <c r="A46" s="64">
        <f>Kinderkrippe!B67</f>
        <v>5101</v>
      </c>
      <c r="B46" s="61" t="s">
        <v>11</v>
      </c>
      <c r="C46" s="15">
        <f>Kinderkrippe!D67</f>
        <v>5200</v>
      </c>
      <c r="D46" s="170">
        <f>Kinderkrippe!F67</f>
        <v>300</v>
      </c>
      <c r="E46" s="31">
        <f>Kinderkrippe!I67</f>
        <v>330</v>
      </c>
      <c r="F46" s="63">
        <f>Kinderkrippe!L67</f>
        <v>330</v>
      </c>
      <c r="G46" s="10">
        <f>Kinderkrippe!Q67</f>
        <v>227.5</v>
      </c>
      <c r="H46" s="13">
        <f>Kinderkrippe!T67</f>
        <v>250</v>
      </c>
      <c r="I46" s="14">
        <f>Kinderkrippe!W67</f>
        <v>300</v>
      </c>
      <c r="J46" s="18">
        <f>Kinderkrippe!AB67</f>
        <v>147.33333333333334</v>
      </c>
      <c r="K46" s="20">
        <f>Kinderkrippe!AE67</f>
        <v>162</v>
      </c>
      <c r="L46" s="21">
        <f>Kinderkrippe!AH67</f>
        <v>194.4</v>
      </c>
      <c r="M46" s="22">
        <f>Kinderkrippe!AM67</f>
        <v>107.25</v>
      </c>
      <c r="N46" s="23">
        <f>Kinderkrippe!AP67</f>
        <v>118</v>
      </c>
      <c r="O46" s="24">
        <f>Kinderkrippe!AS67</f>
        <v>142</v>
      </c>
    </row>
    <row r="47" spans="1:15" x14ac:dyDescent="0.3">
      <c r="A47" s="64">
        <f>Kinderkrippe!B68</f>
        <v>5201</v>
      </c>
      <c r="B47" s="61" t="s">
        <v>11</v>
      </c>
      <c r="C47" s="51">
        <f>Kinderkrippe!D68</f>
        <v>5300</v>
      </c>
      <c r="D47" s="169">
        <f>Kinderkrippe!F68</f>
        <v>300</v>
      </c>
      <c r="E47" s="31">
        <f>Kinderkrippe!I68</f>
        <v>330</v>
      </c>
      <c r="F47" s="63">
        <f>Kinderkrippe!L68</f>
        <v>330</v>
      </c>
      <c r="G47" s="10">
        <f>Kinderkrippe!Q68</f>
        <v>234</v>
      </c>
      <c r="H47" s="13">
        <f>Kinderkrippe!T68</f>
        <v>257</v>
      </c>
      <c r="I47" s="14">
        <f>Kinderkrippe!W68</f>
        <v>308.39999999999998</v>
      </c>
      <c r="J47" s="18">
        <f>Kinderkrippe!AB68</f>
        <v>151.66666666666666</v>
      </c>
      <c r="K47" s="20">
        <f>Kinderkrippe!AE68</f>
        <v>167</v>
      </c>
      <c r="L47" s="21">
        <f>Kinderkrippe!AH68</f>
        <v>200.4</v>
      </c>
      <c r="M47" s="22">
        <f>Kinderkrippe!AM68</f>
        <v>110.5</v>
      </c>
      <c r="N47" s="23">
        <f>Kinderkrippe!AP68</f>
        <v>122</v>
      </c>
      <c r="O47" s="24">
        <f>Kinderkrippe!AS68</f>
        <v>146</v>
      </c>
    </row>
    <row r="48" spans="1:15" x14ac:dyDescent="0.3">
      <c r="A48" s="64">
        <f>Kinderkrippe!B69</f>
        <v>5301</v>
      </c>
      <c r="B48" s="61" t="s">
        <v>11</v>
      </c>
      <c r="C48" s="15">
        <f>Kinderkrippe!D69</f>
        <v>5400</v>
      </c>
      <c r="D48" s="170">
        <f>Kinderkrippe!F69</f>
        <v>300</v>
      </c>
      <c r="E48" s="31">
        <f>Kinderkrippe!I69</f>
        <v>330</v>
      </c>
      <c r="F48" s="63">
        <f>Kinderkrippe!L69</f>
        <v>330</v>
      </c>
      <c r="G48" s="10">
        <f>Kinderkrippe!Q69</f>
        <v>240.5</v>
      </c>
      <c r="H48" s="13">
        <f>Kinderkrippe!T69</f>
        <v>265</v>
      </c>
      <c r="I48" s="14">
        <f>Kinderkrippe!W69</f>
        <v>318</v>
      </c>
      <c r="J48" s="18">
        <f>Kinderkrippe!AB69</f>
        <v>156</v>
      </c>
      <c r="K48" s="20">
        <f>Kinderkrippe!AE69</f>
        <v>172</v>
      </c>
      <c r="L48" s="21">
        <f>Kinderkrippe!AH69</f>
        <v>206.4</v>
      </c>
      <c r="M48" s="22">
        <f>Kinderkrippe!AM69</f>
        <v>113.75</v>
      </c>
      <c r="N48" s="23">
        <f>Kinderkrippe!AP69</f>
        <v>125</v>
      </c>
      <c r="O48" s="24">
        <f>Kinderkrippe!AS69</f>
        <v>150</v>
      </c>
    </row>
    <row r="49" spans="1:15" x14ac:dyDescent="0.3">
      <c r="A49" s="64">
        <f>Kinderkrippe!B70</f>
        <v>5401</v>
      </c>
      <c r="B49" s="61" t="s">
        <v>11</v>
      </c>
      <c r="C49" s="51">
        <f>Kinderkrippe!D70</f>
        <v>5500</v>
      </c>
      <c r="D49" s="169">
        <f>Kinderkrippe!F70</f>
        <v>300</v>
      </c>
      <c r="E49" s="31">
        <f>Kinderkrippe!I70</f>
        <v>330</v>
      </c>
      <c r="F49" s="63">
        <f>Kinderkrippe!L70</f>
        <v>330</v>
      </c>
      <c r="G49" s="10">
        <f>Kinderkrippe!Q70</f>
        <v>247</v>
      </c>
      <c r="H49" s="13">
        <f>Kinderkrippe!T70</f>
        <v>272</v>
      </c>
      <c r="I49" s="14">
        <f>Kinderkrippe!W70</f>
        <v>326.39999999999998</v>
      </c>
      <c r="J49" s="18">
        <f>Kinderkrippe!AB70</f>
        <v>160.33333333333334</v>
      </c>
      <c r="K49" s="20">
        <f>Kinderkrippe!AE70</f>
        <v>176</v>
      </c>
      <c r="L49" s="21">
        <f>Kinderkrippe!AH70</f>
        <v>211.2</v>
      </c>
      <c r="M49" s="22">
        <f>Kinderkrippe!AM70</f>
        <v>117</v>
      </c>
      <c r="N49" s="23">
        <f>Kinderkrippe!AP70</f>
        <v>129</v>
      </c>
      <c r="O49" s="24">
        <f>Kinderkrippe!AS70</f>
        <v>155</v>
      </c>
    </row>
    <row r="50" spans="1:15" x14ac:dyDescent="0.3">
      <c r="A50" s="64">
        <f>Kinderkrippe!B71</f>
        <v>5501</v>
      </c>
      <c r="B50" s="61" t="s">
        <v>11</v>
      </c>
      <c r="C50" s="15">
        <f>Kinderkrippe!D71</f>
        <v>5600</v>
      </c>
      <c r="D50" s="170">
        <f>Kinderkrippe!F71</f>
        <v>300</v>
      </c>
      <c r="E50" s="31">
        <f>Kinderkrippe!I71</f>
        <v>330</v>
      </c>
      <c r="F50" s="63">
        <f>Kinderkrippe!L71</f>
        <v>330</v>
      </c>
      <c r="G50" s="10">
        <f>Kinderkrippe!Q71</f>
        <v>253.5</v>
      </c>
      <c r="H50" s="13">
        <f>Kinderkrippe!T71</f>
        <v>279</v>
      </c>
      <c r="I50" s="14">
        <f>Kinderkrippe!W71</f>
        <v>330</v>
      </c>
      <c r="J50" s="18">
        <f>Kinderkrippe!AB71</f>
        <v>164.66666666666666</v>
      </c>
      <c r="K50" s="20">
        <f>Kinderkrippe!AE71</f>
        <v>181</v>
      </c>
      <c r="L50" s="21">
        <f>Kinderkrippe!AH71</f>
        <v>217.2</v>
      </c>
      <c r="M50" s="22">
        <f>Kinderkrippe!AM71</f>
        <v>120.25</v>
      </c>
      <c r="N50" s="23">
        <f>Kinderkrippe!AP71</f>
        <v>132</v>
      </c>
      <c r="O50" s="24">
        <f>Kinderkrippe!AS71</f>
        <v>158</v>
      </c>
    </row>
    <row r="51" spans="1:15" x14ac:dyDescent="0.3">
      <c r="A51" s="64">
        <f>Kinderkrippe!B72</f>
        <v>5601</v>
      </c>
      <c r="B51" s="61" t="s">
        <v>11</v>
      </c>
      <c r="C51" s="51">
        <f>Kinderkrippe!D72</f>
        <v>5700</v>
      </c>
      <c r="D51" s="169">
        <f>Kinderkrippe!F72</f>
        <v>300</v>
      </c>
      <c r="E51" s="31">
        <f>Kinderkrippe!I72</f>
        <v>330</v>
      </c>
      <c r="F51" s="63">
        <f>Kinderkrippe!L72</f>
        <v>330</v>
      </c>
      <c r="G51" s="10">
        <f>Kinderkrippe!Q72</f>
        <v>260</v>
      </c>
      <c r="H51" s="13">
        <f>Kinderkrippe!T72</f>
        <v>286</v>
      </c>
      <c r="I51" s="14">
        <f>Kinderkrippe!W72</f>
        <v>330</v>
      </c>
      <c r="J51" s="18">
        <f>Kinderkrippe!AB72</f>
        <v>169</v>
      </c>
      <c r="K51" s="20">
        <f>Kinderkrippe!AE72</f>
        <v>186</v>
      </c>
      <c r="L51" s="21">
        <f>Kinderkrippe!AH72</f>
        <v>223.2</v>
      </c>
      <c r="M51" s="22">
        <f>Kinderkrippe!AM72</f>
        <v>123.5</v>
      </c>
      <c r="N51" s="23">
        <f>Kinderkrippe!AP72</f>
        <v>136</v>
      </c>
      <c r="O51" s="24">
        <f>Kinderkrippe!AS72</f>
        <v>163</v>
      </c>
    </row>
    <row r="52" spans="1:15" ht="28.8" x14ac:dyDescent="0.3">
      <c r="A52" s="64">
        <f>Kinderkrippe!B73</f>
        <v>5701</v>
      </c>
      <c r="B52" s="168" t="s">
        <v>12</v>
      </c>
      <c r="C52" s="15"/>
      <c r="D52" s="170">
        <f>Kinderkrippe!F73</f>
        <v>300</v>
      </c>
      <c r="E52" s="31">
        <f>Kinderkrippe!I73</f>
        <v>330</v>
      </c>
      <c r="F52" s="63">
        <f>Kinderkrippe!L73</f>
        <v>330</v>
      </c>
      <c r="G52" s="10">
        <f>Kinderkrippe!Q73</f>
        <v>266.5</v>
      </c>
      <c r="H52" s="13">
        <f>Kinderkrippe!T73</f>
        <v>293</v>
      </c>
      <c r="I52" s="14">
        <f>Kinderkrippe!W73</f>
        <v>330</v>
      </c>
      <c r="J52" s="18">
        <f>Kinderkrippe!AB73</f>
        <v>173.33333333333334</v>
      </c>
      <c r="K52" s="20">
        <f>Kinderkrippe!AE73</f>
        <v>191</v>
      </c>
      <c r="L52" s="21">
        <f>Kinderkrippe!AH73</f>
        <v>229.2</v>
      </c>
      <c r="M52" s="22">
        <f>Kinderkrippe!AM73</f>
        <v>126.75</v>
      </c>
      <c r="N52" s="23">
        <f>Kinderkrippe!AP73</f>
        <v>139</v>
      </c>
      <c r="O52" s="24">
        <f>Kinderkrippe!AS73</f>
        <v>167</v>
      </c>
    </row>
    <row r="53" spans="1:15" x14ac:dyDescent="0.3">
      <c r="A53" s="242" t="s">
        <v>7</v>
      </c>
      <c r="B53" s="242"/>
      <c r="C53" s="243"/>
      <c r="D53" s="169">
        <f>Kinderkrippe!F74</f>
        <v>143</v>
      </c>
      <c r="E53" s="8"/>
      <c r="F53" s="8"/>
      <c r="G53" s="12"/>
      <c r="H53" s="13"/>
      <c r="I53" s="14"/>
      <c r="J53" s="18">
        <f>Kinderkrippe!AB74</f>
        <v>0</v>
      </c>
      <c r="K53" s="20">
        <f>Kinderkrippe!AE74</f>
        <v>0</v>
      </c>
      <c r="L53" s="21">
        <f>Kinderkrippe!AH74</f>
        <v>0</v>
      </c>
      <c r="M53" s="22">
        <f>Kinderkrippe!AM74</f>
        <v>0</v>
      </c>
      <c r="N53" s="23">
        <f>Kinderkrippe!AP74</f>
        <v>0</v>
      </c>
      <c r="O53" s="24">
        <f>Kinderkrippe!AS74</f>
        <v>0</v>
      </c>
    </row>
    <row r="54" spans="1:15" x14ac:dyDescent="0.3">
      <c r="A54" s="167"/>
      <c r="B54" s="167"/>
      <c r="C54" s="167"/>
      <c r="D54" s="167"/>
    </row>
  </sheetData>
  <sheetProtection password="CA75" sheet="1" objects="1" scenarios="1"/>
  <mergeCells count="6">
    <mergeCell ref="A53:C53"/>
    <mergeCell ref="A6:C6"/>
    <mergeCell ref="A4:C4"/>
    <mergeCell ref="A5:C5"/>
    <mergeCell ref="A7:C7"/>
    <mergeCell ref="A8:C8"/>
  </mergeCells>
  <printOptions horizontalCentered="1"/>
  <pageMargins left="0.70866141732283472" right="0.70866141732283472" top="0.78740157480314965" bottom="0.78740157480314965" header="0.31496062992125984" footer="0.31496062992125984"/>
  <pageSetup paperSize="9" scale="5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topLeftCell="A26" zoomScale="80" zoomScaleNormal="80" workbookViewId="0">
      <selection activeCell="J16" sqref="J16"/>
    </sheetView>
  </sheetViews>
  <sheetFormatPr baseColWidth="10" defaultRowHeight="14.4" x14ac:dyDescent="0.3"/>
  <cols>
    <col min="1" max="1" width="9.88671875" customWidth="1"/>
    <col min="2" max="2" width="7" customWidth="1"/>
  </cols>
  <sheetData>
    <row r="1" spans="1:15" ht="17.850000000000001" x14ac:dyDescent="0.35">
      <c r="A1" s="172" t="str">
        <f>Kindergarten!B1</f>
        <v>Tabellen: Beispielberechnung für Kostenbeiträge Kindertagesstätte, ohne Kindergeld</v>
      </c>
    </row>
    <row r="2" spans="1:15" ht="17.850000000000001" x14ac:dyDescent="0.35">
      <c r="A2" s="173" t="str">
        <f>Kindergarten!B2</f>
        <v>Kostenbeiträge Kindergarten</v>
      </c>
    </row>
    <row r="4" spans="1:15" x14ac:dyDescent="0.3">
      <c r="A4" s="225" t="str">
        <f>Kindergarten!B25</f>
        <v xml:space="preserve">Familien mit </v>
      </c>
      <c r="B4" s="225"/>
      <c r="C4" s="226"/>
      <c r="D4" s="86" t="str">
        <f>Kindergarten!E25</f>
        <v>einem Kind</v>
      </c>
      <c r="E4" s="100"/>
      <c r="F4" s="100"/>
      <c r="G4" s="86" t="str">
        <f>Kindergarten!P25</f>
        <v>zwei Kindern</v>
      </c>
      <c r="H4" s="101"/>
      <c r="I4" s="101"/>
      <c r="J4" s="98" t="str">
        <f>Kindergarten!AA25</f>
        <v>drei Kindern</v>
      </c>
      <c r="K4" s="103"/>
      <c r="L4" s="103"/>
      <c r="M4" s="93" t="str">
        <f>Kindergarten!AL25</f>
        <v>vier Kindern</v>
      </c>
      <c r="N4" s="93"/>
      <c r="O4" s="93"/>
    </row>
    <row r="5" spans="1:15" ht="111" customHeight="1" x14ac:dyDescent="0.3">
      <c r="A5" s="246"/>
      <c r="B5" s="247"/>
      <c r="C5" s="248"/>
      <c r="D5" s="175">
        <f>Kindergarten!F26</f>
        <v>1</v>
      </c>
      <c r="E5" s="56" t="str">
        <f>Kindergarten!I26</f>
        <v>prozentu-ale Erhöhung von der 1. Stufe zur 2. Betreu-ungsstufe</v>
      </c>
      <c r="F5" s="56" t="str">
        <f>Kindergarten!L26</f>
        <v>prozentu-ale Erhöhung von der 2. Stufe zur 3. Betreu-ungsstufe</v>
      </c>
      <c r="G5" s="110">
        <f>Kindergarten!Q26</f>
        <v>1</v>
      </c>
      <c r="H5" s="57" t="str">
        <f>Kindergarten!T26</f>
        <v>prozentu-ale Erhöhung von der 1. Stufe zur 2. Betreu-ungsstufe</v>
      </c>
      <c r="I5" s="57" t="str">
        <f>Kindergarten!W26</f>
        <v>prozentu-ale Erhöhung von der 2. Stufe zur 3. Betreu-ungsstufe</v>
      </c>
      <c r="J5" s="112">
        <f>Kindergarten!AB26</f>
        <v>1</v>
      </c>
      <c r="K5" s="114" t="str">
        <f>Kindergarten!AE26</f>
        <v>prozentu-ale Erhöhung von der 1. Stufe zur 2. Betreu-ungsstufe</v>
      </c>
      <c r="L5" s="114" t="str">
        <f>Kindergarten!AH26</f>
        <v>prozentu-ale Erhöhung von der 2. Stufe zur 3. Betreu-ungsstufe</v>
      </c>
      <c r="M5" s="117">
        <f>Kindergarten!AM26</f>
        <v>1</v>
      </c>
      <c r="N5" s="118" t="str">
        <f>Kindergarten!AP26</f>
        <v>prozentu-ale Erhöhung von der 1. Stufe zur 2. Betreu-ungsstufe</v>
      </c>
      <c r="O5" s="118" t="str">
        <f>Kindergarten!AS26</f>
        <v>prozentu-ale Erhöhung von der 2. Stufe zur 3. Betreu-ungsstufe</v>
      </c>
    </row>
    <row r="6" spans="1:15" ht="48" customHeight="1" x14ac:dyDescent="0.3">
      <c r="A6" s="218" t="str">
        <f>Kindergarten!B27</f>
        <v>prozentuale Erhöhung mit steigendem Betreuungsumgang</v>
      </c>
      <c r="B6" s="219"/>
      <c r="C6" s="220"/>
      <c r="D6" s="105"/>
      <c r="E6" s="56">
        <f>Kindergarten!I27</f>
        <v>0.1</v>
      </c>
      <c r="F6" s="56">
        <f>Kindergarten!L27</f>
        <v>0.2</v>
      </c>
      <c r="G6" s="110"/>
      <c r="H6" s="57">
        <f>Kindergarten!T27</f>
        <v>0.1</v>
      </c>
      <c r="I6" s="57">
        <f>Kindergarten!W27</f>
        <v>0.2</v>
      </c>
      <c r="J6" s="124"/>
      <c r="K6" s="53">
        <f>Kindergarten!AE27</f>
        <v>0.1</v>
      </c>
      <c r="L6" s="53">
        <f>Kindergarten!AH27</f>
        <v>0.2</v>
      </c>
      <c r="M6" s="129"/>
      <c r="N6" s="52">
        <f>Kindergarten!AP27</f>
        <v>0.1</v>
      </c>
      <c r="O6" s="52">
        <f>Kindergarten!AS27</f>
        <v>0.2</v>
      </c>
    </row>
    <row r="7" spans="1:15" ht="28.8" x14ac:dyDescent="0.3">
      <c r="A7" s="244" t="str">
        <f>Kindergarten!B28</f>
        <v>Betreuungsumfänge</v>
      </c>
      <c r="B7" s="244"/>
      <c r="C7" s="245"/>
      <c r="D7" s="58" t="str">
        <f>Kindergarten!F28</f>
        <v>bis 6h</v>
      </c>
      <c r="E7" s="59" t="str">
        <f>Kindergarten!I28</f>
        <v>bis 9h</v>
      </c>
      <c r="F7" s="60" t="str">
        <f>Kindergarten!L28</f>
        <v>bis 10h und höher</v>
      </c>
      <c r="G7" s="134" t="str">
        <f>Kindergarten!Q28</f>
        <v>bis 6h</v>
      </c>
      <c r="H7" s="135" t="str">
        <f>Kindergarten!T28</f>
        <v>bis 9h</v>
      </c>
      <c r="I7" s="136" t="str">
        <f>Kindergarten!W28</f>
        <v>bis 10h und höher</v>
      </c>
      <c r="J7" s="140" t="str">
        <f>Kindergarten!AB28</f>
        <v>bis 6h</v>
      </c>
      <c r="K7" s="140" t="str">
        <f>Kindergarten!AE28</f>
        <v>bis 9h</v>
      </c>
      <c r="L7" s="142" t="str">
        <f>Kindergarten!AH28</f>
        <v>bis 10h und höher</v>
      </c>
      <c r="M7" s="146" t="str">
        <f>Kindergarten!AM28</f>
        <v>bis 6h</v>
      </c>
      <c r="N7" s="146" t="str">
        <f>Kindergarten!AP28</f>
        <v>bis 9h</v>
      </c>
      <c r="O7" s="147" t="str">
        <f>Kindergarten!AS28</f>
        <v>bis 10h und höher</v>
      </c>
    </row>
    <row r="8" spans="1:15" x14ac:dyDescent="0.3">
      <c r="A8" s="246" t="str">
        <f>Kindergarten!B29</f>
        <v>Nettoeinkommen je Monat</v>
      </c>
      <c r="B8" s="247"/>
      <c r="C8" s="248"/>
      <c r="D8" s="149" t="str">
        <f>Kindergarten!F29</f>
        <v>Betrag</v>
      </c>
      <c r="E8" s="151" t="str">
        <f>Kindergarten!I29</f>
        <v>Betrag</v>
      </c>
      <c r="F8" s="151" t="str">
        <f>Kindergarten!L29</f>
        <v>Betrag</v>
      </c>
      <c r="G8" s="154" t="str">
        <f>Kindergarten!Q29</f>
        <v>Betrag</v>
      </c>
      <c r="H8" s="154" t="str">
        <f>Kindergarten!T29</f>
        <v>Betrag</v>
      </c>
      <c r="I8" s="154" t="str">
        <f>Kindergarten!W29</f>
        <v>Betrag</v>
      </c>
      <c r="J8" s="158" t="str">
        <f>Kindergarten!AB29</f>
        <v>Betrag</v>
      </c>
      <c r="K8" s="158" t="str">
        <f>Kindergarten!AE29</f>
        <v>Betrag</v>
      </c>
      <c r="L8" s="158" t="str">
        <f>Kindergarten!AH29</f>
        <v>Betrag</v>
      </c>
      <c r="M8" s="164" t="str">
        <f>Kindergarten!AM29</f>
        <v>Betrag</v>
      </c>
      <c r="N8" s="164" t="str">
        <f>Kindergarten!AP29</f>
        <v>Betrag</v>
      </c>
      <c r="O8" s="164" t="str">
        <f>Kindergarten!AS29</f>
        <v>Betrag</v>
      </c>
    </row>
    <row r="9" spans="1:15" x14ac:dyDescent="0.3">
      <c r="A9" s="61"/>
      <c r="B9" s="61" t="s">
        <v>11</v>
      </c>
      <c r="C9" s="51">
        <f>Kindergarten!D30</f>
        <v>1750</v>
      </c>
      <c r="D9" s="30">
        <f>Kindergarten!F30</f>
        <v>14</v>
      </c>
      <c r="E9" s="31">
        <f>Kindergarten!I30</f>
        <v>19</v>
      </c>
      <c r="F9" s="63">
        <f>Kindergarten!L30</f>
        <v>19</v>
      </c>
      <c r="G9" s="10">
        <f>Kindergarten!Q30</f>
        <v>14</v>
      </c>
      <c r="H9" s="13">
        <f>Kindergarten!T30</f>
        <v>19</v>
      </c>
      <c r="I9" s="14">
        <f>Kindergarten!W30</f>
        <v>19</v>
      </c>
      <c r="J9" s="18">
        <f>Kindergarten!AB30</f>
        <v>14</v>
      </c>
      <c r="K9" s="20">
        <f>Kindergarten!AE30</f>
        <v>19</v>
      </c>
      <c r="L9" s="21">
        <f>Kindergarten!AH30</f>
        <v>19</v>
      </c>
      <c r="M9" s="22">
        <f>Kindergarten!AM30</f>
        <v>14</v>
      </c>
      <c r="N9" s="23">
        <f>Kindergarten!AP30</f>
        <v>19</v>
      </c>
      <c r="O9" s="24">
        <f>Kindergarten!AS30</f>
        <v>19</v>
      </c>
    </row>
    <row r="10" spans="1:15" x14ac:dyDescent="0.3">
      <c r="A10" s="64">
        <f>Kindergarten!B31</f>
        <v>1751</v>
      </c>
      <c r="B10" s="61" t="s">
        <v>11</v>
      </c>
      <c r="C10" s="51">
        <f>Kindergarten!D31</f>
        <v>1850</v>
      </c>
      <c r="D10" s="30">
        <f>Kindergarten!F31</f>
        <v>14</v>
      </c>
      <c r="E10" s="31">
        <f>Kindergarten!I31</f>
        <v>19</v>
      </c>
      <c r="F10" s="63">
        <f>Kindergarten!L31</f>
        <v>19</v>
      </c>
      <c r="G10" s="10">
        <f>Kindergarten!Q31</f>
        <v>14</v>
      </c>
      <c r="H10" s="13">
        <f>Kindergarten!T31</f>
        <v>19</v>
      </c>
      <c r="I10" s="14">
        <f>Kindergarten!W31</f>
        <v>19</v>
      </c>
      <c r="J10" s="18">
        <f>Kindergarten!AB31</f>
        <v>14</v>
      </c>
      <c r="K10" s="20">
        <f>Kindergarten!AE31</f>
        <v>19</v>
      </c>
      <c r="L10" s="21">
        <f>Kindergarten!AH31</f>
        <v>19</v>
      </c>
      <c r="M10" s="22">
        <f>Kindergarten!AM31</f>
        <v>14</v>
      </c>
      <c r="N10" s="23">
        <f>Kindergarten!AP31</f>
        <v>19</v>
      </c>
      <c r="O10" s="24">
        <f>Kindergarten!AS31</f>
        <v>19</v>
      </c>
    </row>
    <row r="11" spans="1:15" x14ac:dyDescent="0.3">
      <c r="A11" s="64">
        <f>Kindergarten!B32</f>
        <v>1851</v>
      </c>
      <c r="B11" s="61" t="s">
        <v>11</v>
      </c>
      <c r="C11" s="51">
        <f>Kindergarten!D32</f>
        <v>1950</v>
      </c>
      <c r="D11" s="30">
        <f>Kindergarten!F32</f>
        <v>14</v>
      </c>
      <c r="E11" s="31">
        <f>Kindergarten!I32</f>
        <v>19</v>
      </c>
      <c r="F11" s="63">
        <f>Kindergarten!L32</f>
        <v>19</v>
      </c>
      <c r="G11" s="10">
        <f>Kindergarten!Q32</f>
        <v>14</v>
      </c>
      <c r="H11" s="13">
        <f>Kindergarten!T32</f>
        <v>19</v>
      </c>
      <c r="I11" s="14">
        <f>Kindergarten!W32</f>
        <v>19</v>
      </c>
      <c r="J11" s="18">
        <f>Kindergarten!AB32</f>
        <v>14</v>
      </c>
      <c r="K11" s="20">
        <f>Kindergarten!AE32</f>
        <v>19</v>
      </c>
      <c r="L11" s="21">
        <f>Kindergarten!AH32</f>
        <v>19</v>
      </c>
      <c r="M11" s="22">
        <f>Kindergarten!AM32</f>
        <v>14</v>
      </c>
      <c r="N11" s="23">
        <f>Kindergarten!AP32</f>
        <v>19</v>
      </c>
      <c r="O11" s="24">
        <f>Kindergarten!AS32</f>
        <v>19</v>
      </c>
    </row>
    <row r="12" spans="1:15" x14ac:dyDescent="0.3">
      <c r="A12" s="64">
        <f>Kindergarten!B33</f>
        <v>1951</v>
      </c>
      <c r="B12" s="61" t="s">
        <v>11</v>
      </c>
      <c r="C12" s="51">
        <f>Kindergarten!D33</f>
        <v>2050</v>
      </c>
      <c r="D12" s="30">
        <f>Kindergarten!F33</f>
        <v>24</v>
      </c>
      <c r="E12" s="31">
        <f>Kindergarten!I33</f>
        <v>26</v>
      </c>
      <c r="F12" s="63">
        <f>Kindergarten!L33</f>
        <v>31</v>
      </c>
      <c r="G12" s="10">
        <f>Kindergarten!Q33</f>
        <v>14</v>
      </c>
      <c r="H12" s="13">
        <f>Kindergarten!T33</f>
        <v>19</v>
      </c>
      <c r="I12" s="14">
        <f>Kindergarten!W33</f>
        <v>19</v>
      </c>
      <c r="J12" s="18">
        <f>Kindergarten!AB33</f>
        <v>14</v>
      </c>
      <c r="K12" s="20">
        <f>Kindergarten!AE33</f>
        <v>19</v>
      </c>
      <c r="L12" s="21">
        <f>Kindergarten!AH33</f>
        <v>19</v>
      </c>
      <c r="M12" s="22">
        <f>Kindergarten!AM33</f>
        <v>14</v>
      </c>
      <c r="N12" s="23">
        <f>Kindergarten!AP33</f>
        <v>19</v>
      </c>
      <c r="O12" s="24">
        <f>Kindergarten!AS33</f>
        <v>19</v>
      </c>
    </row>
    <row r="13" spans="1:15" x14ac:dyDescent="0.3">
      <c r="A13" s="64">
        <f>Kindergarten!B34</f>
        <v>2051</v>
      </c>
      <c r="B13" s="61" t="s">
        <v>11</v>
      </c>
      <c r="C13" s="51">
        <f>Kindergarten!D34</f>
        <v>2150</v>
      </c>
      <c r="D13" s="30">
        <f>Kindergarten!F34</f>
        <v>36</v>
      </c>
      <c r="E13" s="31">
        <f>Kindergarten!I34</f>
        <v>40</v>
      </c>
      <c r="F13" s="63">
        <f>Kindergarten!L34</f>
        <v>48</v>
      </c>
      <c r="G13" s="10">
        <f>Kindergarten!Q34</f>
        <v>14</v>
      </c>
      <c r="H13" s="13">
        <f>Kindergarten!T34</f>
        <v>19</v>
      </c>
      <c r="I13" s="14">
        <f>Kindergarten!W34</f>
        <v>19</v>
      </c>
      <c r="J13" s="18">
        <f>Kindergarten!AB34</f>
        <v>14</v>
      </c>
      <c r="K13" s="20">
        <f>Kindergarten!AE34</f>
        <v>19</v>
      </c>
      <c r="L13" s="21">
        <f>Kindergarten!AH34</f>
        <v>19</v>
      </c>
      <c r="M13" s="22">
        <f>Kindergarten!AM34</f>
        <v>14</v>
      </c>
      <c r="N13" s="23">
        <f>Kindergarten!AP34</f>
        <v>19</v>
      </c>
      <c r="O13" s="24">
        <f>Kindergarten!AS34</f>
        <v>19</v>
      </c>
    </row>
    <row r="14" spans="1:15" x14ac:dyDescent="0.3">
      <c r="A14" s="64">
        <f>Kindergarten!B35</f>
        <v>2151</v>
      </c>
      <c r="B14" s="61" t="s">
        <v>11</v>
      </c>
      <c r="C14" s="51">
        <f>Kindergarten!D35</f>
        <v>2250</v>
      </c>
      <c r="D14" s="30">
        <f>Kindergarten!F35</f>
        <v>48</v>
      </c>
      <c r="E14" s="31">
        <f>Kindergarten!I35</f>
        <v>53</v>
      </c>
      <c r="F14" s="63">
        <f>Kindergarten!L35</f>
        <v>64</v>
      </c>
      <c r="G14" s="10">
        <f>Kindergarten!Q35</f>
        <v>14</v>
      </c>
      <c r="H14" s="13">
        <f>Kindergarten!T35</f>
        <v>19</v>
      </c>
      <c r="I14" s="14">
        <f>Kindergarten!W35</f>
        <v>19</v>
      </c>
      <c r="J14" s="18">
        <f>Kindergarten!AB35</f>
        <v>14</v>
      </c>
      <c r="K14" s="20">
        <f>Kindergarten!AE35</f>
        <v>19</v>
      </c>
      <c r="L14" s="21">
        <f>Kindergarten!AH35</f>
        <v>19</v>
      </c>
      <c r="M14" s="22">
        <f>Kindergarten!AM35</f>
        <v>14</v>
      </c>
      <c r="N14" s="23">
        <f>Kindergarten!AP35</f>
        <v>19</v>
      </c>
      <c r="O14" s="24">
        <f>Kindergarten!AS35</f>
        <v>19</v>
      </c>
    </row>
    <row r="15" spans="1:15" x14ac:dyDescent="0.3">
      <c r="A15" s="64">
        <f>Kindergarten!B36</f>
        <v>2251</v>
      </c>
      <c r="B15" s="61" t="s">
        <v>11</v>
      </c>
      <c r="C15" s="51">
        <f>Kindergarten!D36</f>
        <v>2350</v>
      </c>
      <c r="D15" s="30">
        <f>Kindergarten!F36</f>
        <v>60</v>
      </c>
      <c r="E15" s="31">
        <f>Kindergarten!I36</f>
        <v>66</v>
      </c>
      <c r="F15" s="63">
        <f>Kindergarten!L36</f>
        <v>79</v>
      </c>
      <c r="G15" s="10">
        <f>Kindergarten!Q36</f>
        <v>18</v>
      </c>
      <c r="H15" s="13">
        <f>Kindergarten!T36</f>
        <v>20</v>
      </c>
      <c r="I15" s="14">
        <f>Kindergarten!W36</f>
        <v>24</v>
      </c>
      <c r="J15" s="18">
        <f>Kindergarten!AB36</f>
        <v>14</v>
      </c>
      <c r="K15" s="20">
        <f>Kindergarten!AE36</f>
        <v>19</v>
      </c>
      <c r="L15" s="21">
        <f>Kindergarten!AH36</f>
        <v>19</v>
      </c>
      <c r="M15" s="22">
        <f>Kindergarten!AM36</f>
        <v>14</v>
      </c>
      <c r="N15" s="23">
        <f>Kindergarten!AP36</f>
        <v>19</v>
      </c>
      <c r="O15" s="24">
        <f>Kindergarten!AS36</f>
        <v>19</v>
      </c>
    </row>
    <row r="16" spans="1:15" x14ac:dyDescent="0.3">
      <c r="A16" s="64">
        <f>Kindergarten!B37</f>
        <v>2351</v>
      </c>
      <c r="B16" s="61" t="s">
        <v>11</v>
      </c>
      <c r="C16" s="51">
        <f>Kindergarten!D37</f>
        <v>2450</v>
      </c>
      <c r="D16" s="30">
        <f>Kindergarten!F37</f>
        <v>72</v>
      </c>
      <c r="E16" s="31">
        <f>Kindergarten!I37</f>
        <v>79</v>
      </c>
      <c r="F16" s="63">
        <f>Kindergarten!L37</f>
        <v>95</v>
      </c>
      <c r="G16" s="10">
        <f>Kindergarten!Q37</f>
        <v>24</v>
      </c>
      <c r="H16" s="13">
        <f>Kindergarten!T37</f>
        <v>26</v>
      </c>
      <c r="I16" s="14">
        <f>Kindergarten!W37</f>
        <v>31.2</v>
      </c>
      <c r="J16" s="18">
        <f>Kindergarten!AB37</f>
        <v>14</v>
      </c>
      <c r="K16" s="20">
        <f>Kindergarten!AE37</f>
        <v>19</v>
      </c>
      <c r="L16" s="21">
        <f>Kindergarten!AH37</f>
        <v>19</v>
      </c>
      <c r="M16" s="22">
        <f>Kindergarten!AM37</f>
        <v>14</v>
      </c>
      <c r="N16" s="23">
        <f>Kindergarten!AP37</f>
        <v>19</v>
      </c>
      <c r="O16" s="24">
        <f>Kindergarten!AS37</f>
        <v>19</v>
      </c>
    </row>
    <row r="17" spans="1:15" x14ac:dyDescent="0.3">
      <c r="A17" s="64">
        <f>Kindergarten!B38</f>
        <v>2451</v>
      </c>
      <c r="B17" s="61" t="s">
        <v>11</v>
      </c>
      <c r="C17" s="51">
        <f>Kindergarten!D38</f>
        <v>2550</v>
      </c>
      <c r="D17" s="30">
        <f>Kindergarten!F38</f>
        <v>84</v>
      </c>
      <c r="E17" s="31">
        <f>Kindergarten!I38</f>
        <v>92</v>
      </c>
      <c r="F17" s="63">
        <f>Kindergarten!L38</f>
        <v>110</v>
      </c>
      <c r="G17" s="10">
        <f>Kindergarten!Q38</f>
        <v>30</v>
      </c>
      <c r="H17" s="13">
        <f>Kindergarten!T38</f>
        <v>33</v>
      </c>
      <c r="I17" s="14">
        <f>Kindergarten!W38</f>
        <v>39.6</v>
      </c>
      <c r="J17" s="18">
        <f>Kindergarten!AB38</f>
        <v>14</v>
      </c>
      <c r="K17" s="20">
        <f>Kindergarten!AE38</f>
        <v>19</v>
      </c>
      <c r="L17" s="21">
        <f>Kindergarten!AH38</f>
        <v>19</v>
      </c>
      <c r="M17" s="22">
        <f>Kindergarten!AM38</f>
        <v>14</v>
      </c>
      <c r="N17" s="23">
        <f>Kindergarten!AP38</f>
        <v>19</v>
      </c>
      <c r="O17" s="24">
        <f>Kindergarten!AS38</f>
        <v>19</v>
      </c>
    </row>
    <row r="18" spans="1:15" x14ac:dyDescent="0.3">
      <c r="A18" s="64">
        <f>Kindergarten!B39</f>
        <v>2551</v>
      </c>
      <c r="B18" s="61" t="s">
        <v>11</v>
      </c>
      <c r="C18" s="51">
        <f>Kindergarten!D39</f>
        <v>2650</v>
      </c>
      <c r="D18" s="30">
        <f>Kindergarten!F39</f>
        <v>96</v>
      </c>
      <c r="E18" s="31">
        <f>Kindergarten!I39</f>
        <v>106</v>
      </c>
      <c r="F18" s="63">
        <f>Kindergarten!L39</f>
        <v>127</v>
      </c>
      <c r="G18" s="10">
        <f>Kindergarten!Q39</f>
        <v>36</v>
      </c>
      <c r="H18" s="13">
        <f>Kindergarten!T39</f>
        <v>40</v>
      </c>
      <c r="I18" s="14">
        <f>Kindergarten!W39</f>
        <v>48</v>
      </c>
      <c r="J18" s="18">
        <f>Kindergarten!AB39</f>
        <v>16</v>
      </c>
      <c r="K18" s="20">
        <f>Kindergarten!AE39</f>
        <v>19</v>
      </c>
      <c r="L18" s="21">
        <f>Kindergarten!AH39</f>
        <v>19</v>
      </c>
      <c r="M18" s="22">
        <f>Kindergarten!AM39</f>
        <v>14</v>
      </c>
      <c r="N18" s="23">
        <f>Kindergarten!AP39</f>
        <v>19</v>
      </c>
      <c r="O18" s="24">
        <f>Kindergarten!AS39</f>
        <v>19</v>
      </c>
    </row>
    <row r="19" spans="1:15" x14ac:dyDescent="0.3">
      <c r="A19" s="64">
        <f>Kindergarten!B40</f>
        <v>2651</v>
      </c>
      <c r="B19" s="61" t="s">
        <v>11</v>
      </c>
      <c r="C19" s="51">
        <f>Kindergarten!D40</f>
        <v>2750</v>
      </c>
      <c r="D19" s="30">
        <f>Kindergarten!F40</f>
        <v>108</v>
      </c>
      <c r="E19" s="31">
        <f>Kindergarten!I40</f>
        <v>119</v>
      </c>
      <c r="F19" s="63">
        <f>Kindergarten!L40</f>
        <v>143</v>
      </c>
      <c r="G19" s="10">
        <f>Kindergarten!Q40</f>
        <v>42</v>
      </c>
      <c r="H19" s="13">
        <f>Kindergarten!T40</f>
        <v>46</v>
      </c>
      <c r="I19" s="14">
        <f>Kindergarten!W40</f>
        <v>55.199999999999996</v>
      </c>
      <c r="J19" s="18">
        <f>Kindergarten!AB40</f>
        <v>20</v>
      </c>
      <c r="K19" s="20">
        <f>Kindergarten!AE40</f>
        <v>22</v>
      </c>
      <c r="L19" s="21">
        <f>Kindergarten!AH40</f>
        <v>26.4</v>
      </c>
      <c r="M19" s="22">
        <f>Kindergarten!AM40</f>
        <v>14</v>
      </c>
      <c r="N19" s="23">
        <f>Kindergarten!AP40</f>
        <v>19</v>
      </c>
      <c r="O19" s="24">
        <f>Kindergarten!AS40</f>
        <v>19</v>
      </c>
    </row>
    <row r="20" spans="1:15" x14ac:dyDescent="0.3">
      <c r="A20" s="64">
        <f>Kindergarten!B41</f>
        <v>2751</v>
      </c>
      <c r="B20" s="61" t="s">
        <v>11</v>
      </c>
      <c r="C20" s="51">
        <f>Kindergarten!D41</f>
        <v>2850</v>
      </c>
      <c r="D20" s="30">
        <f>Kindergarten!F41</f>
        <v>120</v>
      </c>
      <c r="E20" s="31">
        <f>Kindergarten!I41</f>
        <v>132</v>
      </c>
      <c r="F20" s="63">
        <f>Kindergarten!L41</f>
        <v>158</v>
      </c>
      <c r="G20" s="10">
        <f>Kindergarten!Q41</f>
        <v>48</v>
      </c>
      <c r="H20" s="13">
        <f>Kindergarten!T41</f>
        <v>53</v>
      </c>
      <c r="I20" s="14">
        <f>Kindergarten!W41</f>
        <v>63.599999999999994</v>
      </c>
      <c r="J20" s="18">
        <f>Kindergarten!AB41</f>
        <v>24</v>
      </c>
      <c r="K20" s="20">
        <f>Kindergarten!AE41</f>
        <v>26</v>
      </c>
      <c r="L20" s="21">
        <f>Kindergarten!AH41</f>
        <v>31.2</v>
      </c>
      <c r="M20" s="22">
        <f>Kindergarten!AM41</f>
        <v>15</v>
      </c>
      <c r="N20" s="23">
        <f>Kindergarten!AP41</f>
        <v>19</v>
      </c>
      <c r="O20" s="24">
        <f>Kindergarten!AS41</f>
        <v>19</v>
      </c>
    </row>
    <row r="21" spans="1:15" x14ac:dyDescent="0.3">
      <c r="A21" s="64">
        <f>Kindergarten!B42</f>
        <v>2851</v>
      </c>
      <c r="B21" s="61" t="s">
        <v>11</v>
      </c>
      <c r="C21" s="51">
        <f>Kindergarten!D42</f>
        <v>2950</v>
      </c>
      <c r="D21" s="30">
        <f>Kindergarten!F42</f>
        <v>132</v>
      </c>
      <c r="E21" s="31">
        <f>Kindergarten!I42</f>
        <v>145</v>
      </c>
      <c r="F21" s="63">
        <f>Kindergarten!L42</f>
        <v>174</v>
      </c>
      <c r="G21" s="10">
        <f>Kindergarten!Q42</f>
        <v>54</v>
      </c>
      <c r="H21" s="13">
        <f>Kindergarten!T42</f>
        <v>59</v>
      </c>
      <c r="I21" s="14">
        <f>Kindergarten!W42</f>
        <v>70.8</v>
      </c>
      <c r="J21" s="18">
        <f>Kindergarten!AB42</f>
        <v>28</v>
      </c>
      <c r="K21" s="20">
        <f>Kindergarten!AE42</f>
        <v>31</v>
      </c>
      <c r="L21" s="21">
        <f>Kindergarten!AH42</f>
        <v>37.199999999999996</v>
      </c>
      <c r="M21" s="22">
        <f>Kindergarten!AM42</f>
        <v>18</v>
      </c>
      <c r="N21" s="23">
        <f>Kindergarten!AP42</f>
        <v>20</v>
      </c>
      <c r="O21" s="24">
        <f>Kindergarten!AS42</f>
        <v>24</v>
      </c>
    </row>
    <row r="22" spans="1:15" x14ac:dyDescent="0.3">
      <c r="A22" s="64">
        <f>Kindergarten!B43</f>
        <v>2951</v>
      </c>
      <c r="B22" s="61" t="s">
        <v>11</v>
      </c>
      <c r="C22" s="51">
        <f>Kindergarten!D43</f>
        <v>3050</v>
      </c>
      <c r="D22" s="30">
        <f>Kindergarten!F43</f>
        <v>144</v>
      </c>
      <c r="E22" s="31">
        <f>Kindergarten!I43</f>
        <v>158</v>
      </c>
      <c r="F22" s="63">
        <f>Kindergarten!L43</f>
        <v>190</v>
      </c>
      <c r="G22" s="10">
        <f>Kindergarten!Q43</f>
        <v>60</v>
      </c>
      <c r="H22" s="13">
        <f>Kindergarten!T43</f>
        <v>66</v>
      </c>
      <c r="I22" s="14">
        <f>Kindergarten!W43</f>
        <v>79.2</v>
      </c>
      <c r="J22" s="18">
        <f>Kindergarten!AB43</f>
        <v>32</v>
      </c>
      <c r="K22" s="20">
        <f>Kindergarten!AE43</f>
        <v>35</v>
      </c>
      <c r="L22" s="21">
        <f>Kindergarten!AH43</f>
        <v>42</v>
      </c>
      <c r="M22" s="22">
        <f>Kindergarten!AM43</f>
        <v>21</v>
      </c>
      <c r="N22" s="23">
        <f>Kindergarten!AP43</f>
        <v>23</v>
      </c>
      <c r="O22" s="24">
        <f>Kindergarten!AS43</f>
        <v>28</v>
      </c>
    </row>
    <row r="23" spans="1:15" x14ac:dyDescent="0.3">
      <c r="A23" s="64">
        <f>Kindergarten!B44</f>
        <v>3051</v>
      </c>
      <c r="B23" s="61" t="s">
        <v>11</v>
      </c>
      <c r="C23" s="51">
        <f>Kindergarten!D44</f>
        <v>3150</v>
      </c>
      <c r="D23" s="30">
        <f>Kindergarten!F44</f>
        <v>156</v>
      </c>
      <c r="E23" s="31">
        <f>Kindergarten!I44</f>
        <v>172</v>
      </c>
      <c r="F23" s="63">
        <f>Kindergarten!L44</f>
        <v>206</v>
      </c>
      <c r="G23" s="10">
        <f>Kindergarten!Q44</f>
        <v>66</v>
      </c>
      <c r="H23" s="13">
        <f>Kindergarten!T44</f>
        <v>73</v>
      </c>
      <c r="I23" s="14">
        <f>Kindergarten!W44</f>
        <v>87.6</v>
      </c>
      <c r="J23" s="18">
        <f>Kindergarten!AB44</f>
        <v>36</v>
      </c>
      <c r="K23" s="20">
        <f>Kindergarten!AE44</f>
        <v>40</v>
      </c>
      <c r="L23" s="21">
        <f>Kindergarten!AH44</f>
        <v>48</v>
      </c>
      <c r="M23" s="22">
        <f>Kindergarten!AM44</f>
        <v>24</v>
      </c>
      <c r="N23" s="23">
        <f>Kindergarten!AP44</f>
        <v>26</v>
      </c>
      <c r="O23" s="24">
        <f>Kindergarten!AS44</f>
        <v>31</v>
      </c>
    </row>
    <row r="24" spans="1:15" x14ac:dyDescent="0.3">
      <c r="A24" s="64">
        <f>Kindergarten!B45</f>
        <v>3151</v>
      </c>
      <c r="B24" s="61" t="s">
        <v>11</v>
      </c>
      <c r="C24" s="51">
        <f>Kindergarten!D45</f>
        <v>3250</v>
      </c>
      <c r="D24" s="30">
        <f>Kindergarten!F45</f>
        <v>168</v>
      </c>
      <c r="E24" s="31">
        <f>Kindergarten!I45</f>
        <v>185</v>
      </c>
      <c r="F24" s="63">
        <f>Kindergarten!L45</f>
        <v>222</v>
      </c>
      <c r="G24" s="10">
        <f>Kindergarten!Q45</f>
        <v>72</v>
      </c>
      <c r="H24" s="13">
        <f>Kindergarten!T45</f>
        <v>79</v>
      </c>
      <c r="I24" s="14">
        <f>Kindergarten!W45</f>
        <v>94.8</v>
      </c>
      <c r="J24" s="18">
        <f>Kindergarten!AB45</f>
        <v>40</v>
      </c>
      <c r="K24" s="20">
        <f>Kindergarten!AE45</f>
        <v>44</v>
      </c>
      <c r="L24" s="21">
        <f>Kindergarten!AH45</f>
        <v>52.8</v>
      </c>
      <c r="M24" s="22">
        <f>Kindergarten!AM45</f>
        <v>27</v>
      </c>
      <c r="N24" s="23">
        <f>Kindergarten!AP45</f>
        <v>30</v>
      </c>
      <c r="O24" s="24">
        <f>Kindergarten!AS45</f>
        <v>36</v>
      </c>
    </row>
    <row r="25" spans="1:15" x14ac:dyDescent="0.3">
      <c r="A25" s="64">
        <f>Kindergarten!B46</f>
        <v>3251</v>
      </c>
      <c r="B25" s="61" t="s">
        <v>11</v>
      </c>
      <c r="C25" s="51">
        <f>Kindergarten!D46</f>
        <v>3350</v>
      </c>
      <c r="D25" s="30">
        <f>Kindergarten!F46</f>
        <v>180</v>
      </c>
      <c r="E25" s="31">
        <f>Kindergarten!I46</f>
        <v>198</v>
      </c>
      <c r="F25" s="63">
        <f>Kindergarten!L46</f>
        <v>238</v>
      </c>
      <c r="G25" s="10">
        <f>Kindergarten!Q46</f>
        <v>78</v>
      </c>
      <c r="H25" s="13">
        <f>Kindergarten!T46</f>
        <v>86</v>
      </c>
      <c r="I25" s="14">
        <f>Kindergarten!W46</f>
        <v>103.2</v>
      </c>
      <c r="J25" s="18">
        <f>Kindergarten!AB46</f>
        <v>44</v>
      </c>
      <c r="K25" s="20">
        <f>Kindergarten!AE46</f>
        <v>48</v>
      </c>
      <c r="L25" s="21">
        <f>Kindergarten!AH46</f>
        <v>57.599999999999994</v>
      </c>
      <c r="M25" s="22">
        <f>Kindergarten!AM46</f>
        <v>30</v>
      </c>
      <c r="N25" s="23">
        <f>Kindergarten!AP46</f>
        <v>33</v>
      </c>
      <c r="O25" s="24">
        <f>Kindergarten!AS46</f>
        <v>40</v>
      </c>
    </row>
    <row r="26" spans="1:15" x14ac:dyDescent="0.3">
      <c r="A26" s="64">
        <f>Kindergarten!B47</f>
        <v>3351</v>
      </c>
      <c r="B26" s="61" t="s">
        <v>11</v>
      </c>
      <c r="C26" s="51">
        <f>Kindergarten!D47</f>
        <v>3450</v>
      </c>
      <c r="D26" s="30">
        <f>Kindergarten!F47</f>
        <v>192</v>
      </c>
      <c r="E26" s="31">
        <f>Kindergarten!I47</f>
        <v>211</v>
      </c>
      <c r="F26" s="63">
        <f>Kindergarten!L47</f>
        <v>253</v>
      </c>
      <c r="G26" s="10">
        <f>Kindergarten!Q47</f>
        <v>84</v>
      </c>
      <c r="H26" s="13">
        <f>Kindergarten!T47</f>
        <v>92</v>
      </c>
      <c r="I26" s="14">
        <f>Kindergarten!W47</f>
        <v>110.39999999999999</v>
      </c>
      <c r="J26" s="18">
        <f>Kindergarten!AB47</f>
        <v>48</v>
      </c>
      <c r="K26" s="20">
        <f>Kindergarten!AE47</f>
        <v>53</v>
      </c>
      <c r="L26" s="21">
        <f>Kindergarten!AH47</f>
        <v>63.599999999999994</v>
      </c>
      <c r="M26" s="22">
        <f>Kindergarten!AM47</f>
        <v>33</v>
      </c>
      <c r="N26" s="23">
        <f>Kindergarten!AP47</f>
        <v>36</v>
      </c>
      <c r="O26" s="24">
        <f>Kindergarten!AS47</f>
        <v>43</v>
      </c>
    </row>
    <row r="27" spans="1:15" x14ac:dyDescent="0.3">
      <c r="A27" s="64">
        <f>Kindergarten!B48</f>
        <v>3451</v>
      </c>
      <c r="B27" s="61" t="s">
        <v>11</v>
      </c>
      <c r="C27" s="51">
        <f>Kindergarten!D48</f>
        <v>3550</v>
      </c>
      <c r="D27" s="30">
        <f>Kindergarten!F48</f>
        <v>204</v>
      </c>
      <c r="E27" s="31">
        <f>Kindergarten!I48</f>
        <v>224</v>
      </c>
      <c r="F27" s="63">
        <f>Kindergarten!L48</f>
        <v>269</v>
      </c>
      <c r="G27" s="10">
        <f>Kindergarten!Q48</f>
        <v>90</v>
      </c>
      <c r="H27" s="13">
        <f>Kindergarten!T48</f>
        <v>99</v>
      </c>
      <c r="I27" s="14">
        <f>Kindergarten!W48</f>
        <v>118.8</v>
      </c>
      <c r="J27" s="18">
        <f>Kindergarten!AB48</f>
        <v>52</v>
      </c>
      <c r="K27" s="20">
        <f>Kindergarten!AE48</f>
        <v>57</v>
      </c>
      <c r="L27" s="21">
        <f>Kindergarten!AH48</f>
        <v>68.399999999999991</v>
      </c>
      <c r="M27" s="22">
        <f>Kindergarten!AM48</f>
        <v>36</v>
      </c>
      <c r="N27" s="23">
        <f>Kindergarten!AP48</f>
        <v>40</v>
      </c>
      <c r="O27" s="24">
        <f>Kindergarten!AS48</f>
        <v>48</v>
      </c>
    </row>
    <row r="28" spans="1:15" x14ac:dyDescent="0.3">
      <c r="A28" s="64">
        <f>Kindergarten!B49</f>
        <v>3551</v>
      </c>
      <c r="B28" s="61" t="s">
        <v>11</v>
      </c>
      <c r="C28" s="51">
        <f>Kindergarten!D49</f>
        <v>3650</v>
      </c>
      <c r="D28" s="30">
        <f>Kindergarten!F49</f>
        <v>216</v>
      </c>
      <c r="E28" s="31">
        <f>Kindergarten!I49</f>
        <v>238</v>
      </c>
      <c r="F28" s="63">
        <f>Kindergarten!L49</f>
        <v>286</v>
      </c>
      <c r="G28" s="10">
        <f>Kindergarten!Q49</f>
        <v>96</v>
      </c>
      <c r="H28" s="13">
        <f>Kindergarten!T49</f>
        <v>106</v>
      </c>
      <c r="I28" s="14">
        <f>Kindergarten!W49</f>
        <v>127.19999999999999</v>
      </c>
      <c r="J28" s="18">
        <f>Kindergarten!AB49</f>
        <v>56</v>
      </c>
      <c r="K28" s="20">
        <f>Kindergarten!AE49</f>
        <v>62</v>
      </c>
      <c r="L28" s="21">
        <f>Kindergarten!AH49</f>
        <v>74.399999999999991</v>
      </c>
      <c r="M28" s="22">
        <f>Kindergarten!AM49</f>
        <v>39</v>
      </c>
      <c r="N28" s="23">
        <f>Kindergarten!AP49</f>
        <v>43</v>
      </c>
      <c r="O28" s="24">
        <f>Kindergarten!AS49</f>
        <v>52</v>
      </c>
    </row>
    <row r="29" spans="1:15" x14ac:dyDescent="0.3">
      <c r="A29" s="64">
        <f>Kindergarten!B50</f>
        <v>3651</v>
      </c>
      <c r="B29" s="61" t="s">
        <v>11</v>
      </c>
      <c r="C29" s="51">
        <f>Kindergarten!D50</f>
        <v>3750</v>
      </c>
      <c r="D29" s="30">
        <f>Kindergarten!F50</f>
        <v>228</v>
      </c>
      <c r="E29" s="31">
        <f>Kindergarten!I50</f>
        <v>251</v>
      </c>
      <c r="F29" s="63">
        <f>Kindergarten!L50</f>
        <v>301</v>
      </c>
      <c r="G29" s="10">
        <f>Kindergarten!Q50</f>
        <v>102</v>
      </c>
      <c r="H29" s="13">
        <f>Kindergarten!T50</f>
        <v>112</v>
      </c>
      <c r="I29" s="14">
        <f>Kindergarten!W50</f>
        <v>134.4</v>
      </c>
      <c r="J29" s="18">
        <f>Kindergarten!AB50</f>
        <v>60</v>
      </c>
      <c r="K29" s="20">
        <f>Kindergarten!AE50</f>
        <v>66</v>
      </c>
      <c r="L29" s="21">
        <f>Kindergarten!AH50</f>
        <v>79.2</v>
      </c>
      <c r="M29" s="22">
        <f>Kindergarten!AM50</f>
        <v>42</v>
      </c>
      <c r="N29" s="23">
        <f>Kindergarten!AP50</f>
        <v>46</v>
      </c>
      <c r="O29" s="24">
        <f>Kindergarten!AS50</f>
        <v>55</v>
      </c>
    </row>
    <row r="30" spans="1:15" x14ac:dyDescent="0.3">
      <c r="A30" s="64">
        <f>Kindergarten!B51</f>
        <v>3751</v>
      </c>
      <c r="B30" s="61" t="s">
        <v>11</v>
      </c>
      <c r="C30" s="51">
        <f>Kindergarten!D51</f>
        <v>3850</v>
      </c>
      <c r="D30" s="30">
        <f>Kindergarten!F51</f>
        <v>240</v>
      </c>
      <c r="E30" s="31">
        <f>Kindergarten!I51</f>
        <v>264</v>
      </c>
      <c r="F30" s="63">
        <f>Kindergarten!L51</f>
        <v>312</v>
      </c>
      <c r="G30" s="10">
        <f>Kindergarten!Q51</f>
        <v>108</v>
      </c>
      <c r="H30" s="13">
        <f>Kindergarten!T51</f>
        <v>119</v>
      </c>
      <c r="I30" s="14">
        <f>Kindergarten!W51</f>
        <v>142.79999999999998</v>
      </c>
      <c r="J30" s="18">
        <f>Kindergarten!AB51</f>
        <v>64</v>
      </c>
      <c r="K30" s="20">
        <f>Kindergarten!AE51</f>
        <v>70</v>
      </c>
      <c r="L30" s="21">
        <f>Kindergarten!AH51</f>
        <v>84</v>
      </c>
      <c r="M30" s="22">
        <f>Kindergarten!AM51</f>
        <v>45</v>
      </c>
      <c r="N30" s="23">
        <f>Kindergarten!AP51</f>
        <v>50</v>
      </c>
      <c r="O30" s="24">
        <f>Kindergarten!AS51</f>
        <v>60</v>
      </c>
    </row>
    <row r="31" spans="1:15" x14ac:dyDescent="0.3">
      <c r="A31" s="64">
        <f>Kindergarten!B52</f>
        <v>3851</v>
      </c>
      <c r="B31" s="61" t="s">
        <v>11</v>
      </c>
      <c r="C31" s="51">
        <f>Kindergarten!D52</f>
        <v>3950</v>
      </c>
      <c r="D31" s="30">
        <f>Kindergarten!F52</f>
        <v>252</v>
      </c>
      <c r="E31" s="31">
        <f>Kindergarten!I52</f>
        <v>277</v>
      </c>
      <c r="F31" s="63">
        <f>Kindergarten!L52</f>
        <v>312</v>
      </c>
      <c r="G31" s="10">
        <f>Kindergarten!Q52</f>
        <v>114</v>
      </c>
      <c r="H31" s="13">
        <f>Kindergarten!T52</f>
        <v>125</v>
      </c>
      <c r="I31" s="14">
        <f>Kindergarten!W52</f>
        <v>150</v>
      </c>
      <c r="J31" s="18">
        <f>Kindergarten!AB52</f>
        <v>68</v>
      </c>
      <c r="K31" s="20">
        <f>Kindergarten!AE52</f>
        <v>75</v>
      </c>
      <c r="L31" s="21">
        <f>Kindergarten!AH52</f>
        <v>90</v>
      </c>
      <c r="M31" s="22">
        <f>Kindergarten!AM52</f>
        <v>48</v>
      </c>
      <c r="N31" s="23">
        <f>Kindergarten!AP52</f>
        <v>53</v>
      </c>
      <c r="O31" s="24">
        <f>Kindergarten!AS52</f>
        <v>64</v>
      </c>
    </row>
    <row r="32" spans="1:15" x14ac:dyDescent="0.3">
      <c r="A32" s="64">
        <f>Kindergarten!B53</f>
        <v>3951</v>
      </c>
      <c r="B32" s="61" t="s">
        <v>11</v>
      </c>
      <c r="C32" s="51">
        <f>Kindergarten!D53</f>
        <v>4050</v>
      </c>
      <c r="D32" s="30">
        <f>Kindergarten!F53</f>
        <v>264</v>
      </c>
      <c r="E32" s="31">
        <f>Kindergarten!I53</f>
        <v>290</v>
      </c>
      <c r="F32" s="63">
        <f>Kindergarten!L53</f>
        <v>312</v>
      </c>
      <c r="G32" s="10">
        <f>Kindergarten!Q53</f>
        <v>120</v>
      </c>
      <c r="H32" s="13">
        <f>Kindergarten!T53</f>
        <v>132</v>
      </c>
      <c r="I32" s="14">
        <f>Kindergarten!W53</f>
        <v>158.4</v>
      </c>
      <c r="J32" s="18">
        <f>Kindergarten!AB53</f>
        <v>72</v>
      </c>
      <c r="K32" s="20">
        <f>Kindergarten!AE53</f>
        <v>79</v>
      </c>
      <c r="L32" s="21">
        <f>Kindergarten!AH53</f>
        <v>94.8</v>
      </c>
      <c r="M32" s="22">
        <f>Kindergarten!AM53</f>
        <v>51</v>
      </c>
      <c r="N32" s="23">
        <f>Kindergarten!AP53</f>
        <v>56</v>
      </c>
      <c r="O32" s="24">
        <f>Kindergarten!AS53</f>
        <v>67</v>
      </c>
    </row>
    <row r="33" spans="1:15" x14ac:dyDescent="0.3">
      <c r="A33" s="64">
        <f>Kindergarten!B54</f>
        <v>4051</v>
      </c>
      <c r="B33" s="61" t="s">
        <v>11</v>
      </c>
      <c r="C33" s="51">
        <f>Kindergarten!D54</f>
        <v>4150</v>
      </c>
      <c r="D33" s="30">
        <f>Kindergarten!F54</f>
        <v>276</v>
      </c>
      <c r="E33" s="31">
        <f>Kindergarten!I54</f>
        <v>304</v>
      </c>
      <c r="F33" s="63">
        <f>Kindergarten!L54</f>
        <v>312</v>
      </c>
      <c r="G33" s="10">
        <f>Kindergarten!Q54</f>
        <v>126</v>
      </c>
      <c r="H33" s="13">
        <f>Kindergarten!T54</f>
        <v>139</v>
      </c>
      <c r="I33" s="14">
        <f>Kindergarten!W54</f>
        <v>166.79999999999998</v>
      </c>
      <c r="J33" s="18">
        <f>Kindergarten!AB54</f>
        <v>76</v>
      </c>
      <c r="K33" s="20">
        <f>Kindergarten!AE54</f>
        <v>84</v>
      </c>
      <c r="L33" s="21">
        <f>Kindergarten!AH54</f>
        <v>100.8</v>
      </c>
      <c r="M33" s="22">
        <f>Kindergarten!AM54</f>
        <v>54</v>
      </c>
      <c r="N33" s="23">
        <f>Kindergarten!AP54</f>
        <v>59</v>
      </c>
      <c r="O33" s="24">
        <f>Kindergarten!AS54</f>
        <v>71</v>
      </c>
    </row>
    <row r="34" spans="1:15" x14ac:dyDescent="0.3">
      <c r="A34" s="64">
        <f>Kindergarten!B55</f>
        <v>4151</v>
      </c>
      <c r="B34" s="61" t="s">
        <v>11</v>
      </c>
      <c r="C34" s="51">
        <f>Kindergarten!D55</f>
        <v>4250</v>
      </c>
      <c r="D34" s="30">
        <f>Kindergarten!F55</f>
        <v>288</v>
      </c>
      <c r="E34" s="31">
        <f>Kindergarten!I55</f>
        <v>312</v>
      </c>
      <c r="F34" s="63">
        <f>Kindergarten!L55</f>
        <v>312</v>
      </c>
      <c r="G34" s="10">
        <f>Kindergarten!Q55</f>
        <v>132</v>
      </c>
      <c r="H34" s="13">
        <f>Kindergarten!T55</f>
        <v>145</v>
      </c>
      <c r="I34" s="14">
        <f>Kindergarten!W55</f>
        <v>174</v>
      </c>
      <c r="J34" s="18">
        <f>Kindergarten!AB55</f>
        <v>80</v>
      </c>
      <c r="K34" s="20">
        <f>Kindergarten!AE55</f>
        <v>88</v>
      </c>
      <c r="L34" s="21">
        <f>Kindergarten!AH55</f>
        <v>105.6</v>
      </c>
      <c r="M34" s="22">
        <f>Kindergarten!AM55</f>
        <v>57</v>
      </c>
      <c r="N34" s="23">
        <f>Kindergarten!AP55</f>
        <v>63</v>
      </c>
      <c r="O34" s="24">
        <f>Kindergarten!AS55</f>
        <v>76</v>
      </c>
    </row>
    <row r="35" spans="1:15" x14ac:dyDescent="0.3">
      <c r="A35" s="64">
        <f>Kindergarten!B56</f>
        <v>4251</v>
      </c>
      <c r="B35" s="61" t="s">
        <v>11</v>
      </c>
      <c r="C35" s="51">
        <f>Kindergarten!D56</f>
        <v>4350</v>
      </c>
      <c r="D35" s="30">
        <f>Kindergarten!F56</f>
        <v>300</v>
      </c>
      <c r="E35" s="31">
        <f>Kindergarten!I56</f>
        <v>312</v>
      </c>
      <c r="F35" s="63">
        <f>Kindergarten!L56</f>
        <v>312</v>
      </c>
      <c r="G35" s="10">
        <f>Kindergarten!Q56</f>
        <v>138</v>
      </c>
      <c r="H35" s="13">
        <f>Kindergarten!T56</f>
        <v>152</v>
      </c>
      <c r="I35" s="14">
        <f>Kindergarten!W56</f>
        <v>182.4</v>
      </c>
      <c r="J35" s="18">
        <f>Kindergarten!AB56</f>
        <v>84</v>
      </c>
      <c r="K35" s="20">
        <f>Kindergarten!AE56</f>
        <v>92</v>
      </c>
      <c r="L35" s="21">
        <f>Kindergarten!AH56</f>
        <v>110.39999999999999</v>
      </c>
      <c r="M35" s="22">
        <f>Kindergarten!AM56</f>
        <v>60</v>
      </c>
      <c r="N35" s="23">
        <f>Kindergarten!AP56</f>
        <v>66</v>
      </c>
      <c r="O35" s="24">
        <f>Kindergarten!AS56</f>
        <v>79</v>
      </c>
    </row>
    <row r="36" spans="1:15" x14ac:dyDescent="0.3">
      <c r="A36" s="64">
        <f>Kindergarten!B57</f>
        <v>4351</v>
      </c>
      <c r="B36" s="61" t="s">
        <v>11</v>
      </c>
      <c r="C36" s="51">
        <f>Kindergarten!D57</f>
        <v>4450</v>
      </c>
      <c r="D36" s="30">
        <f>Kindergarten!F57</f>
        <v>300</v>
      </c>
      <c r="E36" s="31">
        <f>Kindergarten!I57</f>
        <v>312</v>
      </c>
      <c r="F36" s="63">
        <f>Kindergarten!L57</f>
        <v>312</v>
      </c>
      <c r="G36" s="10">
        <f>Kindergarten!Q57</f>
        <v>144</v>
      </c>
      <c r="H36" s="13">
        <f>Kindergarten!T57</f>
        <v>158</v>
      </c>
      <c r="I36" s="14">
        <f>Kindergarten!W57</f>
        <v>189.6</v>
      </c>
      <c r="J36" s="18">
        <f>Kindergarten!AB57</f>
        <v>88</v>
      </c>
      <c r="K36" s="20">
        <f>Kindergarten!AE57</f>
        <v>97</v>
      </c>
      <c r="L36" s="21">
        <f>Kindergarten!AH57</f>
        <v>116.39999999999999</v>
      </c>
      <c r="M36" s="22">
        <f>Kindergarten!AM57</f>
        <v>63</v>
      </c>
      <c r="N36" s="23">
        <f>Kindergarten!AP57</f>
        <v>69</v>
      </c>
      <c r="O36" s="24">
        <f>Kindergarten!AS57</f>
        <v>83</v>
      </c>
    </row>
    <row r="37" spans="1:15" x14ac:dyDescent="0.3">
      <c r="A37" s="64">
        <f>Kindergarten!B58</f>
        <v>4451</v>
      </c>
      <c r="B37" s="61" t="s">
        <v>11</v>
      </c>
      <c r="C37" s="51">
        <f>Kindergarten!D58</f>
        <v>4550</v>
      </c>
      <c r="D37" s="30">
        <f>Kindergarten!F58</f>
        <v>300</v>
      </c>
      <c r="E37" s="31">
        <f>Kindergarten!I58</f>
        <v>312</v>
      </c>
      <c r="F37" s="63">
        <f>Kindergarten!L58</f>
        <v>312</v>
      </c>
      <c r="G37" s="10">
        <f>Kindergarten!Q58</f>
        <v>150</v>
      </c>
      <c r="H37" s="13">
        <f>Kindergarten!T58</f>
        <v>165</v>
      </c>
      <c r="I37" s="14">
        <f>Kindergarten!W58</f>
        <v>198</v>
      </c>
      <c r="J37" s="18">
        <f>Kindergarten!AB58</f>
        <v>92</v>
      </c>
      <c r="K37" s="20">
        <f>Kindergarten!AE58</f>
        <v>101</v>
      </c>
      <c r="L37" s="21">
        <f>Kindergarten!AH58</f>
        <v>121.19999999999999</v>
      </c>
      <c r="M37" s="22">
        <f>Kindergarten!AM58</f>
        <v>66</v>
      </c>
      <c r="N37" s="23">
        <f>Kindergarten!AP58</f>
        <v>73</v>
      </c>
      <c r="O37" s="24">
        <f>Kindergarten!AS58</f>
        <v>88</v>
      </c>
    </row>
    <row r="38" spans="1:15" x14ac:dyDescent="0.3">
      <c r="A38" s="64">
        <f>Kindergarten!B59</f>
        <v>4551</v>
      </c>
      <c r="B38" s="61" t="s">
        <v>11</v>
      </c>
      <c r="C38" s="51">
        <f>Kindergarten!D59</f>
        <v>4650</v>
      </c>
      <c r="D38" s="30">
        <f>Kindergarten!F59</f>
        <v>300</v>
      </c>
      <c r="E38" s="31">
        <f>Kindergarten!I59</f>
        <v>312</v>
      </c>
      <c r="F38" s="63">
        <f>Kindergarten!L59</f>
        <v>312</v>
      </c>
      <c r="G38" s="10">
        <f>Kindergarten!Q59</f>
        <v>156</v>
      </c>
      <c r="H38" s="13">
        <f>Kindergarten!T59</f>
        <v>172</v>
      </c>
      <c r="I38" s="14">
        <f>Kindergarten!W59</f>
        <v>206.4</v>
      </c>
      <c r="J38" s="18">
        <f>Kindergarten!AB59</f>
        <v>96</v>
      </c>
      <c r="K38" s="20">
        <f>Kindergarten!AE59</f>
        <v>106</v>
      </c>
      <c r="L38" s="21">
        <f>Kindergarten!AH59</f>
        <v>127.19999999999999</v>
      </c>
      <c r="M38" s="22">
        <f>Kindergarten!AM59</f>
        <v>69</v>
      </c>
      <c r="N38" s="23">
        <f>Kindergarten!AP59</f>
        <v>76</v>
      </c>
      <c r="O38" s="24">
        <f>Kindergarten!AS59</f>
        <v>91</v>
      </c>
    </row>
    <row r="39" spans="1:15" x14ac:dyDescent="0.3">
      <c r="A39" s="64">
        <f>Kindergarten!B60</f>
        <v>4651</v>
      </c>
      <c r="B39" s="61" t="s">
        <v>11</v>
      </c>
      <c r="C39" s="51">
        <f>Kindergarten!D60</f>
        <v>4750</v>
      </c>
      <c r="D39" s="30">
        <f>Kindergarten!F60</f>
        <v>300</v>
      </c>
      <c r="E39" s="31">
        <f>Kindergarten!I60</f>
        <v>312</v>
      </c>
      <c r="F39" s="63">
        <f>Kindergarten!L60</f>
        <v>312</v>
      </c>
      <c r="G39" s="10">
        <f>Kindergarten!Q60</f>
        <v>162</v>
      </c>
      <c r="H39" s="13">
        <f>Kindergarten!T60</f>
        <v>178</v>
      </c>
      <c r="I39" s="14">
        <f>Kindergarten!W60</f>
        <v>213.6</v>
      </c>
      <c r="J39" s="18">
        <f>Kindergarten!AB60</f>
        <v>100</v>
      </c>
      <c r="K39" s="20">
        <f>Kindergarten!AE60</f>
        <v>110</v>
      </c>
      <c r="L39" s="21">
        <f>Kindergarten!AH60</f>
        <v>132</v>
      </c>
      <c r="M39" s="22">
        <f>Kindergarten!AM60</f>
        <v>72</v>
      </c>
      <c r="N39" s="23">
        <f>Kindergarten!AP60</f>
        <v>79</v>
      </c>
      <c r="O39" s="24">
        <f>Kindergarten!AS60</f>
        <v>95</v>
      </c>
    </row>
    <row r="40" spans="1:15" x14ac:dyDescent="0.3">
      <c r="A40" s="64">
        <f>Kindergarten!B61</f>
        <v>4751</v>
      </c>
      <c r="B40" s="61" t="s">
        <v>11</v>
      </c>
      <c r="C40" s="51">
        <f>Kindergarten!D61</f>
        <v>4850</v>
      </c>
      <c r="D40" s="30">
        <f>Kindergarten!F61</f>
        <v>300</v>
      </c>
      <c r="E40" s="31">
        <f>Kindergarten!I61</f>
        <v>312</v>
      </c>
      <c r="F40" s="63">
        <f>Kindergarten!L61</f>
        <v>312</v>
      </c>
      <c r="G40" s="10">
        <f>Kindergarten!Q61</f>
        <v>168</v>
      </c>
      <c r="H40" s="13">
        <f>Kindergarten!T61</f>
        <v>185</v>
      </c>
      <c r="I40" s="14">
        <f>Kindergarten!W61</f>
        <v>222</v>
      </c>
      <c r="J40" s="18">
        <f>Kindergarten!AB61</f>
        <v>104</v>
      </c>
      <c r="K40" s="20">
        <f>Kindergarten!AE61</f>
        <v>114</v>
      </c>
      <c r="L40" s="21">
        <f>Kindergarten!AH61</f>
        <v>136.79999999999998</v>
      </c>
      <c r="M40" s="22">
        <f>Kindergarten!AM61</f>
        <v>75</v>
      </c>
      <c r="N40" s="23">
        <f>Kindergarten!AP61</f>
        <v>83</v>
      </c>
      <c r="O40" s="24">
        <f>Kindergarten!AS61</f>
        <v>100</v>
      </c>
    </row>
    <row r="41" spans="1:15" x14ac:dyDescent="0.3">
      <c r="A41" s="64">
        <f>Kindergarten!B62</f>
        <v>4851</v>
      </c>
      <c r="B41" s="61" t="s">
        <v>11</v>
      </c>
      <c r="C41" s="51">
        <f>Kindergarten!D62</f>
        <v>4950</v>
      </c>
      <c r="D41" s="30">
        <f>Kindergarten!F62</f>
        <v>300</v>
      </c>
      <c r="E41" s="31">
        <f>Kindergarten!I62</f>
        <v>312</v>
      </c>
      <c r="F41" s="63">
        <f>Kindergarten!L62</f>
        <v>312</v>
      </c>
      <c r="G41" s="10">
        <f>Kindergarten!Q62</f>
        <v>174</v>
      </c>
      <c r="H41" s="13">
        <f>Kindergarten!T62</f>
        <v>191</v>
      </c>
      <c r="I41" s="14">
        <f>Kindergarten!W62</f>
        <v>229.2</v>
      </c>
      <c r="J41" s="18">
        <f>Kindergarten!AB62</f>
        <v>108</v>
      </c>
      <c r="K41" s="20">
        <f>Kindergarten!AE62</f>
        <v>119</v>
      </c>
      <c r="L41" s="21">
        <f>Kindergarten!AH62</f>
        <v>142.79999999999998</v>
      </c>
      <c r="M41" s="22">
        <f>Kindergarten!AM62</f>
        <v>78</v>
      </c>
      <c r="N41" s="23">
        <f>Kindergarten!AP62</f>
        <v>86</v>
      </c>
      <c r="O41" s="24">
        <f>Kindergarten!AS62</f>
        <v>103</v>
      </c>
    </row>
    <row r="42" spans="1:15" x14ac:dyDescent="0.3">
      <c r="A42" s="64">
        <f>Kindergarten!B63</f>
        <v>4951</v>
      </c>
      <c r="B42" s="61" t="s">
        <v>11</v>
      </c>
      <c r="C42" s="51">
        <f>Kindergarten!D63</f>
        <v>5050</v>
      </c>
      <c r="D42" s="30">
        <f>Kindergarten!F63</f>
        <v>300</v>
      </c>
      <c r="E42" s="31">
        <f>Kindergarten!I63</f>
        <v>312</v>
      </c>
      <c r="F42" s="63">
        <f>Kindergarten!L63</f>
        <v>312</v>
      </c>
      <c r="G42" s="10">
        <f>Kindergarten!Q63</f>
        <v>180</v>
      </c>
      <c r="H42" s="13">
        <f>Kindergarten!T63</f>
        <v>198</v>
      </c>
      <c r="I42" s="14">
        <f>Kindergarten!W63</f>
        <v>237.6</v>
      </c>
      <c r="J42" s="18">
        <f>Kindergarten!AB63</f>
        <v>112</v>
      </c>
      <c r="K42" s="20">
        <f>Kindergarten!AE63</f>
        <v>123</v>
      </c>
      <c r="L42" s="21">
        <f>Kindergarten!AH63</f>
        <v>147.6</v>
      </c>
      <c r="M42" s="22">
        <f>Kindergarten!AM63</f>
        <v>81</v>
      </c>
      <c r="N42" s="23">
        <f>Kindergarten!AP63</f>
        <v>89</v>
      </c>
      <c r="O42" s="24">
        <f>Kindergarten!AS63</f>
        <v>107</v>
      </c>
    </row>
    <row r="43" spans="1:15" x14ac:dyDescent="0.3">
      <c r="A43" s="64">
        <f>Kindergarten!B64</f>
        <v>5051</v>
      </c>
      <c r="B43" s="61" t="s">
        <v>11</v>
      </c>
      <c r="C43" s="51">
        <f>Kindergarten!D64</f>
        <v>5150</v>
      </c>
      <c r="D43" s="30">
        <f>Kindergarten!F64</f>
        <v>300</v>
      </c>
      <c r="E43" s="31">
        <f>Kindergarten!I64</f>
        <v>312</v>
      </c>
      <c r="F43" s="63">
        <f>Kindergarten!L64</f>
        <v>312</v>
      </c>
      <c r="G43" s="10">
        <f>Kindergarten!Q64</f>
        <v>186</v>
      </c>
      <c r="H43" s="13">
        <f>Kindergarten!T64</f>
        <v>205</v>
      </c>
      <c r="I43" s="14">
        <f>Kindergarten!W64</f>
        <v>246</v>
      </c>
      <c r="J43" s="18">
        <f>Kindergarten!AB64</f>
        <v>116</v>
      </c>
      <c r="K43" s="20">
        <f>Kindergarten!AE64</f>
        <v>128</v>
      </c>
      <c r="L43" s="21">
        <f>Kindergarten!AH64</f>
        <v>153.6</v>
      </c>
      <c r="M43" s="22">
        <f>Kindergarten!AM64</f>
        <v>84</v>
      </c>
      <c r="N43" s="23">
        <f>Kindergarten!AP64</f>
        <v>92</v>
      </c>
      <c r="O43" s="24">
        <f>Kindergarten!AS64</f>
        <v>110</v>
      </c>
    </row>
    <row r="44" spans="1:15" x14ac:dyDescent="0.3">
      <c r="A44" s="64">
        <f>Kindergarten!B65</f>
        <v>5151</v>
      </c>
      <c r="B44" s="61" t="s">
        <v>11</v>
      </c>
      <c r="C44" s="51">
        <f>Kindergarten!D65</f>
        <v>5250</v>
      </c>
      <c r="D44" s="30">
        <f>Kindergarten!F65</f>
        <v>300</v>
      </c>
      <c r="E44" s="31">
        <f>Kindergarten!I65</f>
        <v>312</v>
      </c>
      <c r="F44" s="63">
        <f>Kindergarten!L65</f>
        <v>312</v>
      </c>
      <c r="G44" s="10">
        <f>Kindergarten!Q65</f>
        <v>192</v>
      </c>
      <c r="H44" s="13">
        <f>Kindergarten!T65</f>
        <v>211</v>
      </c>
      <c r="I44" s="14">
        <f>Kindergarten!W65</f>
        <v>253.2</v>
      </c>
      <c r="J44" s="18">
        <f>Kindergarten!AB65</f>
        <v>120</v>
      </c>
      <c r="K44" s="20">
        <f>Kindergarten!AE65</f>
        <v>132</v>
      </c>
      <c r="L44" s="21">
        <f>Kindergarten!AH65</f>
        <v>158.4</v>
      </c>
      <c r="M44" s="22">
        <f>Kindergarten!AM65</f>
        <v>87</v>
      </c>
      <c r="N44" s="23">
        <f>Kindergarten!AP65</f>
        <v>96</v>
      </c>
      <c r="O44" s="24">
        <f>Kindergarten!AS65</f>
        <v>115</v>
      </c>
    </row>
    <row r="45" spans="1:15" x14ac:dyDescent="0.3">
      <c r="A45" s="64">
        <f>Kindergarten!B66</f>
        <v>5251</v>
      </c>
      <c r="B45" s="61" t="s">
        <v>11</v>
      </c>
      <c r="C45" s="51">
        <f>Kindergarten!D66</f>
        <v>5350</v>
      </c>
      <c r="D45" s="30">
        <f>Kindergarten!F66</f>
        <v>300</v>
      </c>
      <c r="E45" s="31">
        <f>Kindergarten!I66</f>
        <v>312</v>
      </c>
      <c r="F45" s="63">
        <f>Kindergarten!L66</f>
        <v>312</v>
      </c>
      <c r="G45" s="10">
        <f>Kindergarten!Q66</f>
        <v>198</v>
      </c>
      <c r="H45" s="13">
        <f>Kindergarten!T66</f>
        <v>218</v>
      </c>
      <c r="I45" s="14">
        <f>Kindergarten!W66</f>
        <v>261.59999999999997</v>
      </c>
      <c r="J45" s="18">
        <f>Kindergarten!AB66</f>
        <v>124</v>
      </c>
      <c r="K45" s="20">
        <f>Kindergarten!AE66</f>
        <v>136</v>
      </c>
      <c r="L45" s="21">
        <f>Kindergarten!AH66</f>
        <v>163.19999999999999</v>
      </c>
      <c r="M45" s="22">
        <f>Kindergarten!AM66</f>
        <v>90</v>
      </c>
      <c r="N45" s="23">
        <f>Kindergarten!AP66</f>
        <v>99</v>
      </c>
      <c r="O45" s="24">
        <f>Kindergarten!AS66</f>
        <v>119</v>
      </c>
    </row>
    <row r="46" spans="1:15" x14ac:dyDescent="0.3">
      <c r="A46" s="64">
        <f>Kindergarten!B67</f>
        <v>5351</v>
      </c>
      <c r="B46" s="61" t="s">
        <v>11</v>
      </c>
      <c r="C46" s="51">
        <f>Kindergarten!D67</f>
        <v>5450</v>
      </c>
      <c r="D46" s="30">
        <f>Kindergarten!F67</f>
        <v>300</v>
      </c>
      <c r="E46" s="31">
        <f>Kindergarten!I67</f>
        <v>312</v>
      </c>
      <c r="F46" s="63">
        <f>Kindergarten!L67</f>
        <v>312</v>
      </c>
      <c r="G46" s="10">
        <f>Kindergarten!Q67</f>
        <v>204</v>
      </c>
      <c r="H46" s="13">
        <f>Kindergarten!T67</f>
        <v>224</v>
      </c>
      <c r="I46" s="14">
        <f>Kindergarten!W67</f>
        <v>268.8</v>
      </c>
      <c r="J46" s="18">
        <f>Kindergarten!AB67</f>
        <v>128</v>
      </c>
      <c r="K46" s="20">
        <f>Kindergarten!AE67</f>
        <v>141</v>
      </c>
      <c r="L46" s="21">
        <f>Kindergarten!AH67</f>
        <v>169.2</v>
      </c>
      <c r="M46" s="22">
        <f>Kindergarten!AM67</f>
        <v>93</v>
      </c>
      <c r="N46" s="23">
        <f>Kindergarten!AP67</f>
        <v>102</v>
      </c>
      <c r="O46" s="24">
        <f>Kindergarten!AS67</f>
        <v>122</v>
      </c>
    </row>
    <row r="47" spans="1:15" x14ac:dyDescent="0.3">
      <c r="A47" s="64">
        <f>Kindergarten!B68</f>
        <v>5451</v>
      </c>
      <c r="B47" s="61" t="s">
        <v>11</v>
      </c>
      <c r="C47" s="51">
        <f>Kindergarten!D68</f>
        <v>5550</v>
      </c>
      <c r="D47" s="30">
        <f>Kindergarten!F68</f>
        <v>300</v>
      </c>
      <c r="E47" s="31">
        <f>Kindergarten!I68</f>
        <v>312</v>
      </c>
      <c r="F47" s="63">
        <f>Kindergarten!L68</f>
        <v>312</v>
      </c>
      <c r="G47" s="10">
        <f>Kindergarten!Q68</f>
        <v>210</v>
      </c>
      <c r="H47" s="13">
        <f>Kindergarten!T68</f>
        <v>231</v>
      </c>
      <c r="I47" s="14">
        <f>Kindergarten!W68</f>
        <v>277.2</v>
      </c>
      <c r="J47" s="18">
        <f>Kindergarten!AB68</f>
        <v>132</v>
      </c>
      <c r="K47" s="20">
        <f>Kindergarten!AE68</f>
        <v>145</v>
      </c>
      <c r="L47" s="21">
        <f>Kindergarten!AH68</f>
        <v>174</v>
      </c>
      <c r="M47" s="22">
        <f>Kindergarten!AM68</f>
        <v>96</v>
      </c>
      <c r="N47" s="23">
        <f>Kindergarten!AP68</f>
        <v>106</v>
      </c>
      <c r="O47" s="24">
        <f>Kindergarten!AS68</f>
        <v>127</v>
      </c>
    </row>
    <row r="48" spans="1:15" x14ac:dyDescent="0.3">
      <c r="A48" s="64">
        <f>Kindergarten!B69</f>
        <v>5551</v>
      </c>
      <c r="B48" s="61" t="s">
        <v>11</v>
      </c>
      <c r="C48" s="51">
        <f>Kindergarten!D69</f>
        <v>5650</v>
      </c>
      <c r="D48" s="30">
        <f>Kindergarten!F69</f>
        <v>300</v>
      </c>
      <c r="E48" s="31">
        <f>Kindergarten!I69</f>
        <v>312</v>
      </c>
      <c r="F48" s="63">
        <f>Kindergarten!L69</f>
        <v>312</v>
      </c>
      <c r="G48" s="10">
        <f>Kindergarten!Q69</f>
        <v>216</v>
      </c>
      <c r="H48" s="13">
        <f>Kindergarten!T69</f>
        <v>238</v>
      </c>
      <c r="I48" s="14">
        <f>Kindergarten!W69</f>
        <v>285.59999999999997</v>
      </c>
      <c r="J48" s="18">
        <f>Kindergarten!AB69</f>
        <v>136</v>
      </c>
      <c r="K48" s="20">
        <f>Kindergarten!AE69</f>
        <v>150</v>
      </c>
      <c r="L48" s="21">
        <f>Kindergarten!AH69</f>
        <v>180</v>
      </c>
      <c r="M48" s="22">
        <f>Kindergarten!AM69</f>
        <v>99</v>
      </c>
      <c r="N48" s="23">
        <f>Kindergarten!AP69</f>
        <v>109</v>
      </c>
      <c r="O48" s="24">
        <f>Kindergarten!AS69</f>
        <v>131</v>
      </c>
    </row>
    <row r="49" spans="1:15" x14ac:dyDescent="0.3">
      <c r="A49" s="64">
        <f>Kindergarten!B70</f>
        <v>5651</v>
      </c>
      <c r="B49" s="61" t="s">
        <v>11</v>
      </c>
      <c r="C49" s="51">
        <f>Kindergarten!D70</f>
        <v>5750</v>
      </c>
      <c r="D49" s="30">
        <f>Kindergarten!F70</f>
        <v>300</v>
      </c>
      <c r="E49" s="31">
        <f>Kindergarten!I70</f>
        <v>312</v>
      </c>
      <c r="F49" s="63">
        <f>Kindergarten!L70</f>
        <v>312</v>
      </c>
      <c r="G49" s="10">
        <f>Kindergarten!Q70</f>
        <v>222</v>
      </c>
      <c r="H49" s="13">
        <f>Kindergarten!T70</f>
        <v>244</v>
      </c>
      <c r="I49" s="14">
        <f>Kindergarten!W70</f>
        <v>292.8</v>
      </c>
      <c r="J49" s="18">
        <f>Kindergarten!AB70</f>
        <v>140</v>
      </c>
      <c r="K49" s="20">
        <f>Kindergarten!AE70</f>
        <v>154</v>
      </c>
      <c r="L49" s="21">
        <f>Kindergarten!AH70</f>
        <v>184.79999999999998</v>
      </c>
      <c r="M49" s="22">
        <f>Kindergarten!AM70</f>
        <v>102</v>
      </c>
      <c r="N49" s="23">
        <f>Kindergarten!AP70</f>
        <v>112</v>
      </c>
      <c r="O49" s="24">
        <f>Kindergarten!AS70</f>
        <v>134</v>
      </c>
    </row>
    <row r="50" spans="1:15" x14ac:dyDescent="0.3">
      <c r="A50" s="64">
        <f>Kindergarten!B71</f>
        <v>5751</v>
      </c>
      <c r="B50" s="61" t="s">
        <v>11</v>
      </c>
      <c r="C50" s="51">
        <f>Kindergarten!D71</f>
        <v>5850</v>
      </c>
      <c r="D50" s="30">
        <f>Kindergarten!F71</f>
        <v>300</v>
      </c>
      <c r="E50" s="31">
        <f>Kindergarten!I71</f>
        <v>312</v>
      </c>
      <c r="F50" s="63">
        <f>Kindergarten!L71</f>
        <v>312</v>
      </c>
      <c r="G50" s="10">
        <f>Kindergarten!Q71</f>
        <v>228</v>
      </c>
      <c r="H50" s="13">
        <f>Kindergarten!T71</f>
        <v>251</v>
      </c>
      <c r="I50" s="14">
        <f>Kindergarten!W71</f>
        <v>301.2</v>
      </c>
      <c r="J50" s="18">
        <f>Kindergarten!AB71</f>
        <v>144</v>
      </c>
      <c r="K50" s="20">
        <f>Kindergarten!AE71</f>
        <v>158</v>
      </c>
      <c r="L50" s="21">
        <f>Kindergarten!AH71</f>
        <v>189.6</v>
      </c>
      <c r="M50" s="22">
        <f>Kindergarten!AM71</f>
        <v>105</v>
      </c>
      <c r="N50" s="23">
        <f>Kindergarten!AP71</f>
        <v>116</v>
      </c>
      <c r="O50" s="24">
        <f>Kindergarten!AS71</f>
        <v>139</v>
      </c>
    </row>
    <row r="51" spans="1:15" x14ac:dyDescent="0.3">
      <c r="A51" s="64">
        <f>Kindergarten!B72</f>
        <v>5851</v>
      </c>
      <c r="B51" s="61" t="s">
        <v>11</v>
      </c>
      <c r="C51" s="51">
        <f>Kindergarten!D72</f>
        <v>5950</v>
      </c>
      <c r="D51" s="30">
        <f>Kindergarten!F72</f>
        <v>300</v>
      </c>
      <c r="E51" s="31">
        <f>Kindergarten!I72</f>
        <v>312</v>
      </c>
      <c r="F51" s="63">
        <f>Kindergarten!L72</f>
        <v>312</v>
      </c>
      <c r="G51" s="10">
        <f>Kindergarten!Q72</f>
        <v>234</v>
      </c>
      <c r="H51" s="13">
        <f>Kindergarten!T72</f>
        <v>257</v>
      </c>
      <c r="I51" s="14">
        <f>Kindergarten!W72</f>
        <v>308.39999999999998</v>
      </c>
      <c r="J51" s="18">
        <f>Kindergarten!AB72</f>
        <v>148</v>
      </c>
      <c r="K51" s="20">
        <f>Kindergarten!AE72</f>
        <v>163</v>
      </c>
      <c r="L51" s="21">
        <f>Kindergarten!AH72</f>
        <v>195.6</v>
      </c>
      <c r="M51" s="22">
        <f>Kindergarten!AM72</f>
        <v>108</v>
      </c>
      <c r="N51" s="23">
        <f>Kindergarten!AP72</f>
        <v>119</v>
      </c>
      <c r="O51" s="24">
        <f>Kindergarten!AS72</f>
        <v>143</v>
      </c>
    </row>
    <row r="52" spans="1:15" ht="28.8" x14ac:dyDescent="0.3">
      <c r="A52" s="64">
        <f>Kindergarten!B73</f>
        <v>5951</v>
      </c>
      <c r="B52" s="168" t="s">
        <v>12</v>
      </c>
      <c r="C52" s="4"/>
      <c r="D52" s="30">
        <f>Kindergarten!F73</f>
        <v>300</v>
      </c>
      <c r="E52" s="31">
        <f>Kindergarten!I73</f>
        <v>312</v>
      </c>
      <c r="F52" s="63">
        <f>Kindergarten!L73</f>
        <v>312</v>
      </c>
      <c r="G52" s="10">
        <f>Kindergarten!Q73</f>
        <v>240</v>
      </c>
      <c r="H52" s="13">
        <f>Kindergarten!T73</f>
        <v>264</v>
      </c>
      <c r="I52" s="14">
        <f>Kindergarten!W73</f>
        <v>312</v>
      </c>
      <c r="J52" s="18">
        <f>Kindergarten!AB73</f>
        <v>152</v>
      </c>
      <c r="K52" s="20">
        <f>Kindergarten!AE73</f>
        <v>167</v>
      </c>
      <c r="L52" s="21">
        <f>Kindergarten!AH73</f>
        <v>200.4</v>
      </c>
      <c r="M52" s="22">
        <f>Kindergarten!AM73</f>
        <v>111</v>
      </c>
      <c r="N52" s="23">
        <f>Kindergarten!AP73</f>
        <v>122</v>
      </c>
      <c r="O52" s="24">
        <f>Kindergarten!AS73</f>
        <v>146</v>
      </c>
    </row>
    <row r="53" spans="1:15" x14ac:dyDescent="0.3">
      <c r="A53" s="242" t="s">
        <v>7</v>
      </c>
      <c r="B53" s="242"/>
      <c r="C53" s="243"/>
      <c r="D53" s="30">
        <f>Kindergarten!F74</f>
        <v>132</v>
      </c>
      <c r="E53" s="8"/>
      <c r="F53" s="8"/>
      <c r="G53" s="10"/>
      <c r="H53" s="13"/>
      <c r="I53" s="14"/>
      <c r="J53" s="18">
        <f>Kindergarten!AB74</f>
        <v>0</v>
      </c>
      <c r="K53" s="20">
        <f>Kindergarten!AE74</f>
        <v>0</v>
      </c>
      <c r="L53" s="21">
        <f>Kindergarten!AH74</f>
        <v>0</v>
      </c>
      <c r="M53" s="22">
        <f>Kindergarten!AM74</f>
        <v>0</v>
      </c>
      <c r="N53" s="23">
        <f>Kindergarten!AP74</f>
        <v>0</v>
      </c>
      <c r="O53" s="24">
        <f>Kindergarten!AS74</f>
        <v>0</v>
      </c>
    </row>
  </sheetData>
  <sheetProtection password="CA75" sheet="1" objects="1" scenarios="1"/>
  <mergeCells count="6">
    <mergeCell ref="A53:C53"/>
    <mergeCell ref="A4:C4"/>
    <mergeCell ref="A5:C5"/>
    <mergeCell ref="A6:C6"/>
    <mergeCell ref="A7:C7"/>
    <mergeCell ref="A8:C8"/>
  </mergeCells>
  <printOptions horizontalCentered="1"/>
  <pageMargins left="0.70866141732283472" right="0.70866141732283472" top="0.78740157480314965" bottom="0.78740157480314965" header="0.31496062992125984" footer="0.31496062992125984"/>
  <pageSetup paperSize="9" scale="5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zoomScale="80" zoomScaleNormal="80" workbookViewId="0">
      <selection activeCell="B1" sqref="B1:D1"/>
    </sheetView>
  </sheetViews>
  <sheetFormatPr baseColWidth="10" defaultRowHeight="14.4" x14ac:dyDescent="0.3"/>
  <cols>
    <col min="2" max="2" width="7.44140625" customWidth="1"/>
  </cols>
  <sheetData>
    <row r="1" spans="1:15" ht="16.2" thickBot="1" x14ac:dyDescent="0.35">
      <c r="B1" s="216" t="s">
        <v>97</v>
      </c>
      <c r="C1" s="216"/>
      <c r="D1" s="216"/>
      <c r="E1" s="214"/>
      <c r="F1" s="214"/>
      <c r="G1" s="214"/>
      <c r="H1" s="280"/>
      <c r="I1" s="281"/>
      <c r="J1" s="281"/>
      <c r="K1" s="281"/>
      <c r="L1" s="281"/>
      <c r="M1" s="281"/>
      <c r="N1" s="282"/>
    </row>
    <row r="2" spans="1:15" ht="18.75" x14ac:dyDescent="0.3">
      <c r="A2" s="172" t="str">
        <f>Hort!B2</f>
        <v>Tabellen: Beispielberechnung für Kostenbeiträge Kindertagesstätte, ohne Kindergeld</v>
      </c>
    </row>
    <row r="3" spans="1:15" ht="17.850000000000001" x14ac:dyDescent="0.35">
      <c r="A3" s="173" t="str">
        <f>Hort!B3</f>
        <v xml:space="preserve">Kostenbeiträge Grundschulalter (Hort) </v>
      </c>
    </row>
    <row r="5" spans="1:15" x14ac:dyDescent="0.3">
      <c r="A5" s="225" t="str">
        <f>Hort!B26</f>
        <v xml:space="preserve">Familien mit </v>
      </c>
      <c r="B5" s="225"/>
      <c r="C5" s="226"/>
      <c r="D5" s="86" t="str">
        <f>Hort!E26</f>
        <v>einem Kind</v>
      </c>
      <c r="E5" s="100"/>
      <c r="F5" s="100"/>
      <c r="G5" s="86" t="str">
        <f>Hort!P26</f>
        <v>zwei Kindern</v>
      </c>
      <c r="H5" s="101"/>
      <c r="I5" s="101"/>
      <c r="J5" s="98" t="str">
        <f>Hort!AA26</f>
        <v>drei Kindern</v>
      </c>
      <c r="K5" s="103"/>
      <c r="L5" s="103"/>
      <c r="M5" s="93" t="str">
        <f>Hort!AL26</f>
        <v>vier Kindern</v>
      </c>
      <c r="N5" s="93"/>
      <c r="O5" s="93"/>
    </row>
    <row r="6" spans="1:15" ht="86.4" x14ac:dyDescent="0.3">
      <c r="A6" s="246"/>
      <c r="B6" s="247"/>
      <c r="C6" s="248"/>
      <c r="D6" s="105">
        <f>Hort!F27</f>
        <v>1</v>
      </c>
      <c r="E6" s="56" t="str">
        <f>Hort!I27</f>
        <v>prozentu-ale Erhöhung von der 1. Stufe zur 2. Betreu-ungsstufe</v>
      </c>
      <c r="F6" s="56" t="str">
        <f>Hort!L27</f>
        <v>prozentu-ale Erhöhung von der 2. Stufe zur 3. Betreu-ungsstufe</v>
      </c>
      <c r="G6" s="110">
        <f>Hort!Q27</f>
        <v>1</v>
      </c>
      <c r="H6" s="57" t="str">
        <f>Hort!T27</f>
        <v>prozentu-ale Erhöhung von der 1. Stufe zur 2. Betreu-ungsstufe</v>
      </c>
      <c r="I6" s="57" t="str">
        <f>Hort!W27</f>
        <v>prozentu-ale Erhöhung von der 2. Stufe zur 3. Betreu-ungsstufe</v>
      </c>
      <c r="J6" s="112">
        <f>Hort!AB27</f>
        <v>1</v>
      </c>
      <c r="K6" s="114" t="str">
        <f>Hort!AE27</f>
        <v>prozentu-ale Erhöhung von der 1. Stufe zur 2. Betreu-ungsstufe</v>
      </c>
      <c r="L6" s="114" t="str">
        <f>Hort!AH27</f>
        <v>prozentu-ale Erhöhung von der 2. Stufe zur 3. Betreu-ungsstufe</v>
      </c>
      <c r="M6" s="117">
        <f>Hort!AM27</f>
        <v>1</v>
      </c>
      <c r="N6" s="118" t="str">
        <f>Hort!AP27</f>
        <v>prozentu-ale Erhöhung von der 1. Stufe zur 2. Betreu-ungsstufe</v>
      </c>
      <c r="O6" s="118" t="str">
        <f>Hort!AS27</f>
        <v>prozentu-ale Erhöhung von der 2. Stufe zur 3. Betreu-ungsstufe</v>
      </c>
    </row>
    <row r="7" spans="1:15" ht="45.45" customHeight="1" x14ac:dyDescent="0.3">
      <c r="A7" s="218" t="str">
        <f>Hort!B28</f>
        <v>prozentuale Erhöhung mit steigendem Betreuungsumgang</v>
      </c>
      <c r="B7" s="219"/>
      <c r="C7" s="220"/>
      <c r="D7" s="105"/>
      <c r="E7" s="56">
        <f>Hort!I28</f>
        <v>0.08</v>
      </c>
      <c r="F7" s="56">
        <f>Hort!L28</f>
        <v>0.12</v>
      </c>
      <c r="G7" s="110"/>
      <c r="H7" s="57">
        <f>Hort!T28</f>
        <v>0.08</v>
      </c>
      <c r="I7" s="57">
        <f>Hort!W28</f>
        <v>0.12</v>
      </c>
      <c r="J7" s="124"/>
      <c r="K7" s="53">
        <f>Hort!AE28</f>
        <v>0.08</v>
      </c>
      <c r="L7" s="53">
        <f>Hort!AH28</f>
        <v>0.12</v>
      </c>
      <c r="M7" s="129"/>
      <c r="N7" s="52">
        <f>Hort!AP28</f>
        <v>0.08</v>
      </c>
      <c r="O7" s="52">
        <f>Hort!AS28</f>
        <v>0.12</v>
      </c>
    </row>
    <row r="8" spans="1:15" ht="28.8" x14ac:dyDescent="0.3">
      <c r="A8" s="244" t="str">
        <f>Hort!B29</f>
        <v>Betreuungsumfänge</v>
      </c>
      <c r="B8" s="244"/>
      <c r="C8" s="245"/>
      <c r="D8" s="58" t="str">
        <f>Hort!F29</f>
        <v>bis 4h</v>
      </c>
      <c r="E8" s="59" t="str">
        <f>Hort!I29</f>
        <v>über 4h</v>
      </c>
      <c r="F8" s="60" t="str">
        <f>Hort!L29</f>
        <v>6h und höher</v>
      </c>
      <c r="G8" s="134" t="str">
        <f>Hort!Q29</f>
        <v>bis 4h</v>
      </c>
      <c r="H8" s="135" t="str">
        <f>Hort!T29</f>
        <v>über 4h</v>
      </c>
      <c r="I8" s="136" t="str">
        <f>Hort!W29</f>
        <v>6h und höher</v>
      </c>
      <c r="J8" s="140" t="str">
        <f>Hort!AB29</f>
        <v>bis 4h</v>
      </c>
      <c r="K8" s="140" t="str">
        <f>Hort!AE29</f>
        <v>über 4h</v>
      </c>
      <c r="L8" s="142" t="str">
        <f>Hort!AH29</f>
        <v>6h und höher</v>
      </c>
      <c r="M8" s="146" t="str">
        <f>Hort!AM29</f>
        <v>bis 4h</v>
      </c>
      <c r="N8" s="146" t="str">
        <f>Hort!AP29</f>
        <v>über 4h</v>
      </c>
      <c r="O8" s="147" t="str">
        <f>Hort!AS29</f>
        <v>6h und höher</v>
      </c>
    </row>
    <row r="9" spans="1:15" x14ac:dyDescent="0.3">
      <c r="A9" s="246" t="str">
        <f>Hort!B30</f>
        <v>Nettoeinkommen je Monat</v>
      </c>
      <c r="B9" s="247"/>
      <c r="C9" s="248"/>
      <c r="D9" s="149" t="str">
        <f>Hort!F30</f>
        <v>Betrag</v>
      </c>
      <c r="E9" s="151" t="str">
        <f>Hort!I30</f>
        <v>Betrag</v>
      </c>
      <c r="F9" s="151" t="str">
        <f>Hort!L30</f>
        <v>Betrag</v>
      </c>
      <c r="G9" s="154" t="str">
        <f>Hort!Q30</f>
        <v>Betrag</v>
      </c>
      <c r="H9" s="154" t="str">
        <f>Hort!T30</f>
        <v>Betrag</v>
      </c>
      <c r="I9" s="154" t="str">
        <f>Hort!W30</f>
        <v>Betrag</v>
      </c>
      <c r="J9" s="158" t="str">
        <f>Hort!AB30</f>
        <v>Betrag</v>
      </c>
      <c r="K9" s="158" t="str">
        <f>Hort!AE30</f>
        <v>Betrag</v>
      </c>
      <c r="L9" s="158" t="str">
        <f>Hort!AH30</f>
        <v>Betrag</v>
      </c>
      <c r="M9" s="164" t="str">
        <f>Hort!AM30</f>
        <v>Betrag</v>
      </c>
      <c r="N9" s="164" t="str">
        <f>Hort!AP30</f>
        <v>Betrag</v>
      </c>
      <c r="O9" s="164" t="str">
        <f>Hort!AS30</f>
        <v>Betrag</v>
      </c>
    </row>
    <row r="10" spans="1:15" x14ac:dyDescent="0.3">
      <c r="A10" s="61"/>
      <c r="B10" s="61" t="s">
        <v>11</v>
      </c>
      <c r="C10" s="51">
        <f>Hort!D31</f>
        <v>1600</v>
      </c>
      <c r="D10" s="30">
        <f>Hort!F31</f>
        <v>9</v>
      </c>
      <c r="E10" s="31">
        <f>Hort!I31</f>
        <v>0</v>
      </c>
      <c r="F10" s="63">
        <f>Hort!L31</f>
        <v>0</v>
      </c>
      <c r="G10" s="10">
        <f>Hort!Q31</f>
        <v>9</v>
      </c>
      <c r="H10" s="13">
        <f>Hort!T31</f>
        <v>0</v>
      </c>
      <c r="I10" s="14">
        <f>Hort!W31</f>
        <v>0</v>
      </c>
      <c r="J10" s="18">
        <f>Hort!AB31</f>
        <v>9</v>
      </c>
      <c r="K10" s="20">
        <f>Hort!AE31</f>
        <v>0</v>
      </c>
      <c r="L10" s="21">
        <f>Hort!AH31</f>
        <v>0</v>
      </c>
      <c r="M10" s="22">
        <f>Hort!AM31</f>
        <v>9</v>
      </c>
      <c r="N10" s="23">
        <f>Hort!AP31</f>
        <v>0</v>
      </c>
      <c r="O10" s="24">
        <f>Hort!AS31</f>
        <v>0</v>
      </c>
    </row>
    <row r="11" spans="1:15" x14ac:dyDescent="0.3">
      <c r="A11" s="64">
        <f>Hort!B32</f>
        <v>1601</v>
      </c>
      <c r="B11" s="61" t="s">
        <v>11</v>
      </c>
      <c r="C11" s="15">
        <f>Hort!D32</f>
        <v>1700</v>
      </c>
      <c r="D11" s="30">
        <f>Hort!F32</f>
        <v>9</v>
      </c>
      <c r="E11" s="31">
        <f>Hort!I32</f>
        <v>0</v>
      </c>
      <c r="F11" s="63">
        <f>Hort!L32</f>
        <v>0</v>
      </c>
      <c r="G11" s="10">
        <f>Hort!Q32</f>
        <v>9</v>
      </c>
      <c r="H11" s="13">
        <f>Hort!T32</f>
        <v>0</v>
      </c>
      <c r="I11" s="14">
        <f>Hort!W32</f>
        <v>0</v>
      </c>
      <c r="J11" s="18">
        <f>Hort!AB32</f>
        <v>9</v>
      </c>
      <c r="K11" s="20">
        <f>Hort!AE32</f>
        <v>0</v>
      </c>
      <c r="L11" s="21">
        <f>Hort!AH32</f>
        <v>0</v>
      </c>
      <c r="M11" s="22">
        <f>Hort!AM32</f>
        <v>9</v>
      </c>
      <c r="N11" s="23">
        <f>Hort!AP32</f>
        <v>0</v>
      </c>
      <c r="O11" s="24">
        <f>Hort!AS32</f>
        <v>0</v>
      </c>
    </row>
    <row r="12" spans="1:15" x14ac:dyDescent="0.3">
      <c r="A12" s="64">
        <f>Hort!B33</f>
        <v>1701</v>
      </c>
      <c r="B12" s="61" t="s">
        <v>11</v>
      </c>
      <c r="C12" s="15">
        <f>Hort!D33</f>
        <v>1800</v>
      </c>
      <c r="D12" s="30">
        <f>Hort!F33</f>
        <v>0</v>
      </c>
      <c r="E12" s="31">
        <f>Hort!I33</f>
        <v>9</v>
      </c>
      <c r="F12" s="63">
        <f>Hort!L33</f>
        <v>9</v>
      </c>
      <c r="G12" s="10">
        <f>Hort!Q33</f>
        <v>9</v>
      </c>
      <c r="H12" s="13">
        <f>Hort!T33</f>
        <v>0</v>
      </c>
      <c r="I12" s="14">
        <f>Hort!W33</f>
        <v>0</v>
      </c>
      <c r="J12" s="18">
        <f>Hort!AB33</f>
        <v>9</v>
      </c>
      <c r="K12" s="20">
        <f>Hort!AE33</f>
        <v>0</v>
      </c>
      <c r="L12" s="21">
        <f>Hort!AH33</f>
        <v>0</v>
      </c>
      <c r="M12" s="22">
        <f>Hort!AM33</f>
        <v>9</v>
      </c>
      <c r="N12" s="23">
        <f>Hort!AP33</f>
        <v>0</v>
      </c>
      <c r="O12" s="24">
        <f>Hort!AS33</f>
        <v>0</v>
      </c>
    </row>
    <row r="13" spans="1:15" x14ac:dyDescent="0.3">
      <c r="A13" s="64">
        <f>Hort!B34</f>
        <v>1801</v>
      </c>
      <c r="B13" s="61" t="s">
        <v>11</v>
      </c>
      <c r="C13" s="15">
        <f>Hort!D34</f>
        <v>1900</v>
      </c>
      <c r="D13" s="30">
        <f>Hort!F34</f>
        <v>0</v>
      </c>
      <c r="E13" s="31">
        <f>Hort!I34</f>
        <v>9</v>
      </c>
      <c r="F13" s="63">
        <f>Hort!L34</f>
        <v>9</v>
      </c>
      <c r="G13" s="10">
        <f>Hort!Q34</f>
        <v>9</v>
      </c>
      <c r="H13" s="13">
        <f>Hort!T34</f>
        <v>0</v>
      </c>
      <c r="I13" s="14">
        <f>Hort!W34</f>
        <v>0</v>
      </c>
      <c r="J13" s="18">
        <f>Hort!AB34</f>
        <v>9</v>
      </c>
      <c r="K13" s="20">
        <f>Hort!AE34</f>
        <v>0</v>
      </c>
      <c r="L13" s="21">
        <f>Hort!AH34</f>
        <v>0</v>
      </c>
      <c r="M13" s="22">
        <f>Hort!AM34</f>
        <v>9</v>
      </c>
      <c r="N13" s="23">
        <f>Hort!AP34</f>
        <v>0</v>
      </c>
      <c r="O13" s="24">
        <f>Hort!AS34</f>
        <v>0</v>
      </c>
    </row>
    <row r="14" spans="1:15" x14ac:dyDescent="0.3">
      <c r="A14" s="64">
        <f>Hort!B35</f>
        <v>1901</v>
      </c>
      <c r="B14" s="61" t="s">
        <v>11</v>
      </c>
      <c r="C14" s="15">
        <f>Hort!D35</f>
        <v>2000</v>
      </c>
      <c r="D14" s="30">
        <f>Hort!F35</f>
        <v>0</v>
      </c>
      <c r="E14" s="31">
        <f>Hort!I35</f>
        <v>9</v>
      </c>
      <c r="F14" s="63">
        <f>Hort!L35</f>
        <v>9</v>
      </c>
      <c r="G14" s="10">
        <f>Hort!Q35</f>
        <v>9</v>
      </c>
      <c r="H14" s="13">
        <f>Hort!T35</f>
        <v>0</v>
      </c>
      <c r="I14" s="14">
        <f>Hort!W35</f>
        <v>0</v>
      </c>
      <c r="J14" s="18">
        <f>Hort!AB35</f>
        <v>9</v>
      </c>
      <c r="K14" s="20">
        <f>Hort!AE35</f>
        <v>0</v>
      </c>
      <c r="L14" s="21">
        <f>Hort!AH35</f>
        <v>0</v>
      </c>
      <c r="M14" s="22">
        <f>Hort!AM35</f>
        <v>9</v>
      </c>
      <c r="N14" s="23">
        <f>Hort!AP35</f>
        <v>0</v>
      </c>
      <c r="O14" s="24">
        <f>Hort!AS35</f>
        <v>0</v>
      </c>
    </row>
    <row r="15" spans="1:15" x14ac:dyDescent="0.3">
      <c r="A15" s="64">
        <f>Hort!B36</f>
        <v>2001</v>
      </c>
      <c r="B15" s="61" t="s">
        <v>11</v>
      </c>
      <c r="C15" s="15">
        <f>Hort!D36</f>
        <v>2100</v>
      </c>
      <c r="D15" s="30">
        <f>Hort!F36</f>
        <v>0</v>
      </c>
      <c r="E15" s="31">
        <f>Hort!I36</f>
        <v>9</v>
      </c>
      <c r="F15" s="63">
        <f>Hort!L36</f>
        <v>9</v>
      </c>
      <c r="G15" s="10">
        <f>Hort!Q36</f>
        <v>9</v>
      </c>
      <c r="H15" s="13">
        <f>Hort!T36</f>
        <v>0</v>
      </c>
      <c r="I15" s="14">
        <f>Hort!W36</f>
        <v>0</v>
      </c>
      <c r="J15" s="18">
        <f>Hort!AB36</f>
        <v>9</v>
      </c>
      <c r="K15" s="20">
        <f>Hort!AE36</f>
        <v>0</v>
      </c>
      <c r="L15" s="21">
        <f>Hort!AH36</f>
        <v>0</v>
      </c>
      <c r="M15" s="22">
        <f>Hort!AM36</f>
        <v>9</v>
      </c>
      <c r="N15" s="23">
        <f>Hort!AP36</f>
        <v>0</v>
      </c>
      <c r="O15" s="24">
        <f>Hort!AS36</f>
        <v>0</v>
      </c>
    </row>
    <row r="16" spans="1:15" x14ac:dyDescent="0.3">
      <c r="A16" s="64">
        <f>Hort!B37</f>
        <v>2101</v>
      </c>
      <c r="B16" s="61" t="s">
        <v>11</v>
      </c>
      <c r="C16" s="15">
        <f>Hort!D37</f>
        <v>2200</v>
      </c>
      <c r="D16" s="30">
        <f>Hort!F37</f>
        <v>0</v>
      </c>
      <c r="E16" s="31">
        <f>Hort!I37</f>
        <v>9</v>
      </c>
      <c r="F16" s="63">
        <f>Hort!L37</f>
        <v>9</v>
      </c>
      <c r="G16" s="10">
        <f>Hort!Q37</f>
        <v>9</v>
      </c>
      <c r="H16" s="13">
        <f>Hort!T37</f>
        <v>0</v>
      </c>
      <c r="I16" s="14">
        <f>Hort!W37</f>
        <v>0</v>
      </c>
      <c r="J16" s="18">
        <f>Hort!AB37</f>
        <v>9</v>
      </c>
      <c r="K16" s="20">
        <f>Hort!AE37</f>
        <v>0</v>
      </c>
      <c r="L16" s="21">
        <f>Hort!AH37</f>
        <v>0</v>
      </c>
      <c r="M16" s="22">
        <f>Hort!AM37</f>
        <v>9</v>
      </c>
      <c r="N16" s="23">
        <f>Hort!AP37</f>
        <v>0</v>
      </c>
      <c r="O16" s="24">
        <f>Hort!AS37</f>
        <v>0</v>
      </c>
    </row>
    <row r="17" spans="1:15" x14ac:dyDescent="0.3">
      <c r="A17" s="64">
        <f>Hort!B38</f>
        <v>2201</v>
      </c>
      <c r="B17" s="61" t="s">
        <v>11</v>
      </c>
      <c r="C17" s="15">
        <f>Hort!D38</f>
        <v>2300</v>
      </c>
      <c r="D17" s="30">
        <f>Hort!F38</f>
        <v>0</v>
      </c>
      <c r="E17" s="31">
        <f>Hort!I38</f>
        <v>9</v>
      </c>
      <c r="F17" s="63">
        <f>Hort!L38</f>
        <v>9</v>
      </c>
      <c r="G17" s="10">
        <f>Hort!Q38</f>
        <v>0</v>
      </c>
      <c r="H17" s="13">
        <f>Hort!T38</f>
        <v>9</v>
      </c>
      <c r="I17" s="14">
        <f>Hort!W38</f>
        <v>9</v>
      </c>
      <c r="J17" s="18">
        <f>Hort!AB38</f>
        <v>9</v>
      </c>
      <c r="K17" s="20">
        <f>Hort!AE38</f>
        <v>0</v>
      </c>
      <c r="L17" s="21">
        <f>Hort!AH38</f>
        <v>0</v>
      </c>
      <c r="M17" s="22">
        <f>Hort!AM38</f>
        <v>9</v>
      </c>
      <c r="N17" s="23">
        <f>Hort!AP38</f>
        <v>0</v>
      </c>
      <c r="O17" s="24">
        <f>Hort!AS38</f>
        <v>0</v>
      </c>
    </row>
    <row r="18" spans="1:15" x14ac:dyDescent="0.3">
      <c r="A18" s="64">
        <f>Hort!B39</f>
        <v>2301</v>
      </c>
      <c r="B18" s="61" t="s">
        <v>11</v>
      </c>
      <c r="C18" s="15">
        <f>Hort!D39</f>
        <v>2400</v>
      </c>
      <c r="D18" s="30">
        <f>Hort!F39</f>
        <v>0</v>
      </c>
      <c r="E18" s="31">
        <f>Hort!I39</f>
        <v>9</v>
      </c>
      <c r="F18" s="63">
        <f>Hort!L39</f>
        <v>9</v>
      </c>
      <c r="G18" s="10">
        <f>Hort!Q39</f>
        <v>0</v>
      </c>
      <c r="H18" s="13">
        <f>Hort!T39</f>
        <v>9</v>
      </c>
      <c r="I18" s="14">
        <f>Hort!W39</f>
        <v>9</v>
      </c>
      <c r="J18" s="18">
        <f>Hort!AB39</f>
        <v>9</v>
      </c>
      <c r="K18" s="20">
        <f>Hort!AE39</f>
        <v>0</v>
      </c>
      <c r="L18" s="21">
        <f>Hort!AH39</f>
        <v>0</v>
      </c>
      <c r="M18" s="22">
        <f>Hort!AM39</f>
        <v>9</v>
      </c>
      <c r="N18" s="23">
        <f>Hort!AP39</f>
        <v>0</v>
      </c>
      <c r="O18" s="24">
        <f>Hort!AS39</f>
        <v>0</v>
      </c>
    </row>
    <row r="19" spans="1:15" x14ac:dyDescent="0.3">
      <c r="A19" s="64">
        <f>Hort!B40</f>
        <v>2401</v>
      </c>
      <c r="B19" s="61" t="s">
        <v>11</v>
      </c>
      <c r="C19" s="15">
        <f>Hort!D40</f>
        <v>2500</v>
      </c>
      <c r="D19" s="30">
        <f>Hort!F40</f>
        <v>0</v>
      </c>
      <c r="E19" s="31">
        <f>Hort!I40</f>
        <v>9</v>
      </c>
      <c r="F19" s="63">
        <f>Hort!L40</f>
        <v>9</v>
      </c>
      <c r="G19" s="10">
        <f>Hort!Q40</f>
        <v>0</v>
      </c>
      <c r="H19" s="13">
        <f>Hort!T40</f>
        <v>9</v>
      </c>
      <c r="I19" s="14">
        <f>Hort!W40</f>
        <v>9</v>
      </c>
      <c r="J19" s="18">
        <f>Hort!AB40</f>
        <v>9</v>
      </c>
      <c r="K19" s="20">
        <f>Hort!AE40</f>
        <v>0</v>
      </c>
      <c r="L19" s="21">
        <f>Hort!AH40</f>
        <v>0</v>
      </c>
      <c r="M19" s="22">
        <f>Hort!AM40</f>
        <v>9</v>
      </c>
      <c r="N19" s="23">
        <f>Hort!AP40</f>
        <v>0</v>
      </c>
      <c r="O19" s="24">
        <f>Hort!AS40</f>
        <v>0</v>
      </c>
    </row>
    <row r="20" spans="1:15" x14ac:dyDescent="0.3">
      <c r="A20" s="64">
        <f>Hort!B41</f>
        <v>2501</v>
      </c>
      <c r="B20" s="61" t="s">
        <v>11</v>
      </c>
      <c r="C20" s="15">
        <f>Hort!D41</f>
        <v>2600</v>
      </c>
      <c r="D20" s="30">
        <f>Hort!F41</f>
        <v>0</v>
      </c>
      <c r="E20" s="31">
        <f>Hort!I41</f>
        <v>9</v>
      </c>
      <c r="F20" s="63">
        <f>Hort!L41</f>
        <v>9</v>
      </c>
      <c r="G20" s="10">
        <f>Hort!Q41</f>
        <v>0</v>
      </c>
      <c r="H20" s="13">
        <f>Hort!T41</f>
        <v>9</v>
      </c>
      <c r="I20" s="14">
        <f>Hort!W41</f>
        <v>9</v>
      </c>
      <c r="J20" s="18">
        <f>Hort!AB41</f>
        <v>0</v>
      </c>
      <c r="K20" s="20">
        <f>Hort!AE41</f>
        <v>9</v>
      </c>
      <c r="L20" s="21">
        <f>Hort!AH41</f>
        <v>9</v>
      </c>
      <c r="M20" s="22">
        <f>Hort!AM41</f>
        <v>9</v>
      </c>
      <c r="N20" s="23">
        <f>Hort!AP41</f>
        <v>0</v>
      </c>
      <c r="O20" s="24">
        <f>Hort!AS41</f>
        <v>0</v>
      </c>
    </row>
    <row r="21" spans="1:15" x14ac:dyDescent="0.3">
      <c r="A21" s="64">
        <f>Hort!B42</f>
        <v>2601</v>
      </c>
      <c r="B21" s="61" t="s">
        <v>11</v>
      </c>
      <c r="C21" s="15">
        <f>Hort!D42</f>
        <v>2700</v>
      </c>
      <c r="D21" s="30">
        <f>Hort!F42</f>
        <v>0</v>
      </c>
      <c r="E21" s="31">
        <f>Hort!I42</f>
        <v>9</v>
      </c>
      <c r="F21" s="63">
        <f>Hort!L42</f>
        <v>9</v>
      </c>
      <c r="G21" s="10">
        <f>Hort!Q42</f>
        <v>0</v>
      </c>
      <c r="H21" s="13">
        <f>Hort!T42</f>
        <v>9</v>
      </c>
      <c r="I21" s="14">
        <f>Hort!W42</f>
        <v>9</v>
      </c>
      <c r="J21" s="18">
        <f>Hort!AB42</f>
        <v>0</v>
      </c>
      <c r="K21" s="20">
        <f>Hort!AE42</f>
        <v>9</v>
      </c>
      <c r="L21" s="21">
        <f>Hort!AH42</f>
        <v>9</v>
      </c>
      <c r="M21" s="22">
        <f>Hort!AM42</f>
        <v>9</v>
      </c>
      <c r="N21" s="23">
        <f>Hort!AP42</f>
        <v>0</v>
      </c>
      <c r="O21" s="24">
        <f>Hort!AS42</f>
        <v>0</v>
      </c>
    </row>
    <row r="22" spans="1:15" x14ac:dyDescent="0.3">
      <c r="A22" s="64">
        <f>Hort!B43</f>
        <v>2701</v>
      </c>
      <c r="B22" s="61" t="s">
        <v>11</v>
      </c>
      <c r="C22" s="15">
        <f>Hort!D43</f>
        <v>2800</v>
      </c>
      <c r="D22" s="30">
        <f>Hort!F43</f>
        <v>0</v>
      </c>
      <c r="E22" s="31">
        <f>Hort!I43</f>
        <v>9</v>
      </c>
      <c r="F22" s="63">
        <f>Hort!L43</f>
        <v>9</v>
      </c>
      <c r="G22" s="10">
        <f>Hort!Q43</f>
        <v>0</v>
      </c>
      <c r="H22" s="13">
        <f>Hort!T43</f>
        <v>9</v>
      </c>
      <c r="I22" s="14">
        <f>Hort!W43</f>
        <v>9</v>
      </c>
      <c r="J22" s="18">
        <f>Hort!AB43</f>
        <v>0</v>
      </c>
      <c r="K22" s="20">
        <f>Hort!AE43</f>
        <v>9</v>
      </c>
      <c r="L22" s="21">
        <f>Hort!AH43</f>
        <v>9</v>
      </c>
      <c r="M22" s="22">
        <f>Hort!AM43</f>
        <v>9</v>
      </c>
      <c r="N22" s="23">
        <f>Hort!AP43</f>
        <v>0</v>
      </c>
      <c r="O22" s="24">
        <f>Hort!AS43</f>
        <v>0</v>
      </c>
    </row>
    <row r="23" spans="1:15" x14ac:dyDescent="0.3">
      <c r="A23" s="64">
        <f>Hort!B44</f>
        <v>2801</v>
      </c>
      <c r="B23" s="61" t="s">
        <v>11</v>
      </c>
      <c r="C23" s="15">
        <f>Hort!D44</f>
        <v>2900</v>
      </c>
      <c r="D23" s="30">
        <f>Hort!F44</f>
        <v>0</v>
      </c>
      <c r="E23" s="31">
        <f>Hort!I44</f>
        <v>9</v>
      </c>
      <c r="F23" s="63">
        <f>Hort!L44</f>
        <v>9</v>
      </c>
      <c r="G23" s="10">
        <f>Hort!Q44</f>
        <v>0</v>
      </c>
      <c r="H23" s="13">
        <f>Hort!T44</f>
        <v>9</v>
      </c>
      <c r="I23" s="14">
        <f>Hort!W44</f>
        <v>9</v>
      </c>
      <c r="J23" s="18">
        <f>Hort!AB44</f>
        <v>0</v>
      </c>
      <c r="K23" s="20">
        <f>Hort!AE44</f>
        <v>9</v>
      </c>
      <c r="L23" s="21">
        <f>Hort!AH44</f>
        <v>9</v>
      </c>
      <c r="M23" s="22">
        <f>Hort!AM44</f>
        <v>0</v>
      </c>
      <c r="N23" s="23">
        <f>Hort!AP44</f>
        <v>9</v>
      </c>
      <c r="O23" s="24">
        <f>Hort!AS44</f>
        <v>9</v>
      </c>
    </row>
    <row r="24" spans="1:15" x14ac:dyDescent="0.3">
      <c r="A24" s="64">
        <f>Hort!B45</f>
        <v>2901</v>
      </c>
      <c r="B24" s="61" t="s">
        <v>11</v>
      </c>
      <c r="C24" s="15">
        <f>Hort!D45</f>
        <v>3000</v>
      </c>
      <c r="D24" s="30">
        <f>Hort!F45</f>
        <v>0</v>
      </c>
      <c r="E24" s="31">
        <f>Hort!I45</f>
        <v>9</v>
      </c>
      <c r="F24" s="63">
        <f>Hort!L45</f>
        <v>9</v>
      </c>
      <c r="G24" s="10">
        <f>Hort!Q45</f>
        <v>0</v>
      </c>
      <c r="H24" s="13">
        <f>Hort!T45</f>
        <v>9</v>
      </c>
      <c r="I24" s="14">
        <f>Hort!W45</f>
        <v>9</v>
      </c>
      <c r="J24" s="18">
        <f>Hort!AB45</f>
        <v>0</v>
      </c>
      <c r="K24" s="20">
        <f>Hort!AE45</f>
        <v>9</v>
      </c>
      <c r="L24" s="21">
        <f>Hort!AH45</f>
        <v>9</v>
      </c>
      <c r="M24" s="22">
        <f>Hort!AM45</f>
        <v>0</v>
      </c>
      <c r="N24" s="23">
        <f>Hort!AP45</f>
        <v>9</v>
      </c>
      <c r="O24" s="24">
        <f>Hort!AS45</f>
        <v>9</v>
      </c>
    </row>
    <row r="25" spans="1:15" x14ac:dyDescent="0.3">
      <c r="A25" s="64">
        <f>Hort!B46</f>
        <v>3001</v>
      </c>
      <c r="B25" s="61" t="s">
        <v>11</v>
      </c>
      <c r="C25" s="15">
        <f>Hort!D46</f>
        <v>3100</v>
      </c>
      <c r="D25" s="30">
        <f>Hort!F46</f>
        <v>0</v>
      </c>
      <c r="E25" s="31">
        <f>Hort!I46</f>
        <v>9</v>
      </c>
      <c r="F25" s="63">
        <f>Hort!L46</f>
        <v>9</v>
      </c>
      <c r="G25" s="10">
        <f>Hort!Q46</f>
        <v>0</v>
      </c>
      <c r="H25" s="13">
        <f>Hort!T46</f>
        <v>9</v>
      </c>
      <c r="I25" s="14">
        <f>Hort!W46</f>
        <v>9</v>
      </c>
      <c r="J25" s="18">
        <f>Hort!AB46</f>
        <v>0</v>
      </c>
      <c r="K25" s="20">
        <f>Hort!AE46</f>
        <v>9</v>
      </c>
      <c r="L25" s="21">
        <f>Hort!AH46</f>
        <v>9</v>
      </c>
      <c r="M25" s="22">
        <f>Hort!AM46</f>
        <v>0</v>
      </c>
      <c r="N25" s="23">
        <f>Hort!AP46</f>
        <v>9</v>
      </c>
      <c r="O25" s="24">
        <f>Hort!AS46</f>
        <v>9</v>
      </c>
    </row>
    <row r="26" spans="1:15" x14ac:dyDescent="0.3">
      <c r="A26" s="64">
        <f>Hort!B47</f>
        <v>3101</v>
      </c>
      <c r="B26" s="61" t="s">
        <v>11</v>
      </c>
      <c r="C26" s="15">
        <f>Hort!D47</f>
        <v>3200</v>
      </c>
      <c r="D26" s="30">
        <f>Hort!F47</f>
        <v>0</v>
      </c>
      <c r="E26" s="31">
        <f>Hort!I47</f>
        <v>9</v>
      </c>
      <c r="F26" s="63">
        <f>Hort!L47</f>
        <v>9</v>
      </c>
      <c r="G26" s="10">
        <f>Hort!Q47</f>
        <v>0</v>
      </c>
      <c r="H26" s="13">
        <f>Hort!T47</f>
        <v>9</v>
      </c>
      <c r="I26" s="14">
        <f>Hort!W47</f>
        <v>9</v>
      </c>
      <c r="J26" s="18">
        <f>Hort!AB47</f>
        <v>0</v>
      </c>
      <c r="K26" s="20">
        <f>Hort!AE47</f>
        <v>9</v>
      </c>
      <c r="L26" s="21">
        <f>Hort!AH47</f>
        <v>9</v>
      </c>
      <c r="M26" s="22">
        <f>Hort!AM47</f>
        <v>0</v>
      </c>
      <c r="N26" s="23">
        <f>Hort!AP47</f>
        <v>9</v>
      </c>
      <c r="O26" s="24">
        <f>Hort!AS47</f>
        <v>9</v>
      </c>
    </row>
    <row r="27" spans="1:15" x14ac:dyDescent="0.3">
      <c r="A27" s="64">
        <f>Hort!B48</f>
        <v>3201</v>
      </c>
      <c r="B27" s="61" t="s">
        <v>11</v>
      </c>
      <c r="C27" s="15">
        <f>Hort!D48</f>
        <v>3300</v>
      </c>
      <c r="D27" s="30">
        <f>Hort!F48</f>
        <v>0</v>
      </c>
      <c r="E27" s="31">
        <f>Hort!I48</f>
        <v>9</v>
      </c>
      <c r="F27" s="63">
        <f>Hort!L48</f>
        <v>9</v>
      </c>
      <c r="G27" s="10">
        <f>Hort!Q48</f>
        <v>0</v>
      </c>
      <c r="H27" s="13">
        <f>Hort!T48</f>
        <v>9</v>
      </c>
      <c r="I27" s="14">
        <f>Hort!W48</f>
        <v>9</v>
      </c>
      <c r="J27" s="18">
        <f>Hort!AB48</f>
        <v>0</v>
      </c>
      <c r="K27" s="20">
        <f>Hort!AE48</f>
        <v>9</v>
      </c>
      <c r="L27" s="21">
        <f>Hort!AH48</f>
        <v>9</v>
      </c>
      <c r="M27" s="22">
        <f>Hort!AM48</f>
        <v>0</v>
      </c>
      <c r="N27" s="23">
        <f>Hort!AP48</f>
        <v>9</v>
      </c>
      <c r="O27" s="24">
        <f>Hort!AS48</f>
        <v>9</v>
      </c>
    </row>
    <row r="28" spans="1:15" x14ac:dyDescent="0.3">
      <c r="A28" s="64">
        <f>Hort!B49</f>
        <v>3301</v>
      </c>
      <c r="B28" s="61" t="s">
        <v>11</v>
      </c>
      <c r="C28" s="15">
        <f>Hort!D49</f>
        <v>3400</v>
      </c>
      <c r="D28" s="30">
        <f>Hort!F49</f>
        <v>0</v>
      </c>
      <c r="E28" s="31">
        <f>Hort!I49</f>
        <v>9</v>
      </c>
      <c r="F28" s="63">
        <f>Hort!L49</f>
        <v>9</v>
      </c>
      <c r="G28" s="10">
        <f>Hort!Q49</f>
        <v>0</v>
      </c>
      <c r="H28" s="13">
        <f>Hort!T49</f>
        <v>9</v>
      </c>
      <c r="I28" s="14">
        <f>Hort!W49</f>
        <v>9</v>
      </c>
      <c r="J28" s="18">
        <f>Hort!AB49</f>
        <v>0</v>
      </c>
      <c r="K28" s="20">
        <f>Hort!AE49</f>
        <v>9</v>
      </c>
      <c r="L28" s="21">
        <f>Hort!AH49</f>
        <v>9</v>
      </c>
      <c r="M28" s="22">
        <f>Hort!AM49</f>
        <v>0</v>
      </c>
      <c r="N28" s="23">
        <f>Hort!AP49</f>
        <v>9</v>
      </c>
      <c r="O28" s="24">
        <f>Hort!AS49</f>
        <v>9</v>
      </c>
    </row>
    <row r="29" spans="1:15" x14ac:dyDescent="0.3">
      <c r="A29" s="64">
        <f>Hort!B50</f>
        <v>3401</v>
      </c>
      <c r="B29" s="61" t="s">
        <v>11</v>
      </c>
      <c r="C29" s="15">
        <f>Hort!D50</f>
        <v>3500</v>
      </c>
      <c r="D29" s="30">
        <f>Hort!F50</f>
        <v>0</v>
      </c>
      <c r="E29" s="31">
        <f>Hort!I50</f>
        <v>9</v>
      </c>
      <c r="F29" s="63">
        <f>Hort!L50</f>
        <v>9</v>
      </c>
      <c r="G29" s="10">
        <f>Hort!Q50</f>
        <v>0</v>
      </c>
      <c r="H29" s="13">
        <f>Hort!T50</f>
        <v>9</v>
      </c>
      <c r="I29" s="14">
        <f>Hort!W50</f>
        <v>9</v>
      </c>
      <c r="J29" s="18">
        <f>Hort!AB50</f>
        <v>0</v>
      </c>
      <c r="K29" s="20">
        <f>Hort!AE50</f>
        <v>9</v>
      </c>
      <c r="L29" s="21">
        <f>Hort!AH50</f>
        <v>9</v>
      </c>
      <c r="M29" s="22">
        <f>Hort!AM50</f>
        <v>0</v>
      </c>
      <c r="N29" s="23">
        <f>Hort!AP50</f>
        <v>9</v>
      </c>
      <c r="O29" s="24">
        <f>Hort!AS50</f>
        <v>9</v>
      </c>
    </row>
    <row r="30" spans="1:15" x14ac:dyDescent="0.3">
      <c r="A30" s="64">
        <f>Hort!B51</f>
        <v>3501</v>
      </c>
      <c r="B30" s="61" t="s">
        <v>11</v>
      </c>
      <c r="C30" s="15">
        <f>Hort!D51</f>
        <v>3600</v>
      </c>
      <c r="D30" s="30">
        <f>Hort!F51</f>
        <v>0</v>
      </c>
      <c r="E30" s="31">
        <f>Hort!I51</f>
        <v>9</v>
      </c>
      <c r="F30" s="63">
        <f>Hort!L51</f>
        <v>9</v>
      </c>
      <c r="G30" s="10">
        <f>Hort!Q51</f>
        <v>0</v>
      </c>
      <c r="H30" s="13">
        <f>Hort!T51</f>
        <v>9</v>
      </c>
      <c r="I30" s="14">
        <f>Hort!W51</f>
        <v>9</v>
      </c>
      <c r="J30" s="18">
        <f>Hort!AB51</f>
        <v>0</v>
      </c>
      <c r="K30" s="20">
        <f>Hort!AE51</f>
        <v>9</v>
      </c>
      <c r="L30" s="21">
        <f>Hort!AH51</f>
        <v>9</v>
      </c>
      <c r="M30" s="22">
        <f>Hort!AM51</f>
        <v>0</v>
      </c>
      <c r="N30" s="23">
        <f>Hort!AP51</f>
        <v>9</v>
      </c>
      <c r="O30" s="24">
        <f>Hort!AS51</f>
        <v>9</v>
      </c>
    </row>
    <row r="31" spans="1:15" x14ac:dyDescent="0.3">
      <c r="A31" s="64">
        <f>Hort!B52</f>
        <v>3601</v>
      </c>
      <c r="B31" s="61" t="s">
        <v>11</v>
      </c>
      <c r="C31" s="15">
        <f>Hort!D52</f>
        <v>3700</v>
      </c>
      <c r="D31" s="30">
        <f>Hort!F52</f>
        <v>0</v>
      </c>
      <c r="E31" s="31">
        <f>Hort!I52</f>
        <v>9</v>
      </c>
      <c r="F31" s="63">
        <f>Hort!L52</f>
        <v>9</v>
      </c>
      <c r="G31" s="10">
        <f>Hort!Q52</f>
        <v>0</v>
      </c>
      <c r="H31" s="13">
        <f>Hort!T52</f>
        <v>9</v>
      </c>
      <c r="I31" s="14">
        <f>Hort!W52</f>
        <v>9</v>
      </c>
      <c r="J31" s="18">
        <f>Hort!AB52</f>
        <v>0</v>
      </c>
      <c r="K31" s="20">
        <f>Hort!AE52</f>
        <v>9</v>
      </c>
      <c r="L31" s="21">
        <f>Hort!AH52</f>
        <v>9</v>
      </c>
      <c r="M31" s="22">
        <f>Hort!AM52</f>
        <v>0</v>
      </c>
      <c r="N31" s="23">
        <f>Hort!AP52</f>
        <v>9</v>
      </c>
      <c r="O31" s="24">
        <f>Hort!AS52</f>
        <v>9</v>
      </c>
    </row>
    <row r="32" spans="1:15" x14ac:dyDescent="0.3">
      <c r="A32" s="64">
        <f>Hort!B53</f>
        <v>3701</v>
      </c>
      <c r="B32" s="61" t="s">
        <v>11</v>
      </c>
      <c r="C32" s="15">
        <f>Hort!D53</f>
        <v>3800</v>
      </c>
      <c r="D32" s="30">
        <f>Hort!F53</f>
        <v>0</v>
      </c>
      <c r="E32" s="31">
        <f>Hort!I53</f>
        <v>9</v>
      </c>
      <c r="F32" s="63">
        <f>Hort!L53</f>
        <v>9</v>
      </c>
      <c r="G32" s="10">
        <f>Hort!Q53</f>
        <v>0</v>
      </c>
      <c r="H32" s="13">
        <f>Hort!T53</f>
        <v>9</v>
      </c>
      <c r="I32" s="14">
        <f>Hort!W53</f>
        <v>9</v>
      </c>
      <c r="J32" s="18">
        <f>Hort!AB53</f>
        <v>0</v>
      </c>
      <c r="K32" s="20">
        <f>Hort!AE53</f>
        <v>9</v>
      </c>
      <c r="L32" s="21">
        <f>Hort!AH53</f>
        <v>9</v>
      </c>
      <c r="M32" s="22">
        <f>Hort!AM53</f>
        <v>0</v>
      </c>
      <c r="N32" s="23">
        <f>Hort!AP53</f>
        <v>9</v>
      </c>
      <c r="O32" s="24">
        <f>Hort!AS53</f>
        <v>9</v>
      </c>
    </row>
    <row r="33" spans="1:15" x14ac:dyDescent="0.3">
      <c r="A33" s="64">
        <f>Hort!B54</f>
        <v>3801</v>
      </c>
      <c r="B33" s="61" t="s">
        <v>11</v>
      </c>
      <c r="C33" s="15">
        <f>Hort!D54</f>
        <v>3900</v>
      </c>
      <c r="D33" s="30">
        <f>Hort!F54</f>
        <v>0</v>
      </c>
      <c r="E33" s="31">
        <f>Hort!I54</f>
        <v>9</v>
      </c>
      <c r="F33" s="63">
        <f>Hort!L54</f>
        <v>9</v>
      </c>
      <c r="G33" s="10">
        <f>Hort!Q54</f>
        <v>0</v>
      </c>
      <c r="H33" s="13">
        <f>Hort!T54</f>
        <v>9</v>
      </c>
      <c r="I33" s="14">
        <f>Hort!W54</f>
        <v>9</v>
      </c>
      <c r="J33" s="18">
        <f>Hort!AB54</f>
        <v>0</v>
      </c>
      <c r="K33" s="20">
        <f>Hort!AE54</f>
        <v>9</v>
      </c>
      <c r="L33" s="21">
        <f>Hort!AH54</f>
        <v>9</v>
      </c>
      <c r="M33" s="22">
        <f>Hort!AM54</f>
        <v>0</v>
      </c>
      <c r="N33" s="23">
        <f>Hort!AP54</f>
        <v>9</v>
      </c>
      <c r="O33" s="24">
        <f>Hort!AS54</f>
        <v>9</v>
      </c>
    </row>
    <row r="34" spans="1:15" x14ac:dyDescent="0.3">
      <c r="A34" s="64">
        <f>Hort!B55</f>
        <v>3901</v>
      </c>
      <c r="B34" s="61" t="s">
        <v>11</v>
      </c>
      <c r="C34" s="15">
        <f>Hort!D55</f>
        <v>4000</v>
      </c>
      <c r="D34" s="30">
        <f>Hort!F55</f>
        <v>0</v>
      </c>
      <c r="E34" s="31">
        <f>Hort!I55</f>
        <v>9</v>
      </c>
      <c r="F34" s="63">
        <f>Hort!L55</f>
        <v>9</v>
      </c>
      <c r="G34" s="10">
        <f>Hort!Q55</f>
        <v>0</v>
      </c>
      <c r="H34" s="13">
        <f>Hort!T55</f>
        <v>9</v>
      </c>
      <c r="I34" s="14">
        <f>Hort!W55</f>
        <v>9</v>
      </c>
      <c r="J34" s="18">
        <f>Hort!AB55</f>
        <v>0</v>
      </c>
      <c r="K34" s="20">
        <f>Hort!AE55</f>
        <v>9</v>
      </c>
      <c r="L34" s="21">
        <f>Hort!AH55</f>
        <v>9</v>
      </c>
      <c r="M34" s="22">
        <f>Hort!AM55</f>
        <v>0</v>
      </c>
      <c r="N34" s="23">
        <f>Hort!AP55</f>
        <v>9</v>
      </c>
      <c r="O34" s="24">
        <f>Hort!AS55</f>
        <v>9</v>
      </c>
    </row>
    <row r="35" spans="1:15" x14ac:dyDescent="0.3">
      <c r="A35" s="64">
        <f>Hort!B56</f>
        <v>4001</v>
      </c>
      <c r="B35" s="61" t="s">
        <v>11</v>
      </c>
      <c r="C35" s="15">
        <f>Hort!D56</f>
        <v>4100</v>
      </c>
      <c r="D35" s="30">
        <f>Hort!F56</f>
        <v>0</v>
      </c>
      <c r="E35" s="31">
        <f>Hort!I56</f>
        <v>9</v>
      </c>
      <c r="F35" s="63">
        <f>Hort!L56</f>
        <v>9</v>
      </c>
      <c r="G35" s="10">
        <f>Hort!Q56</f>
        <v>0</v>
      </c>
      <c r="H35" s="13">
        <f>Hort!T56</f>
        <v>9</v>
      </c>
      <c r="I35" s="14">
        <f>Hort!W56</f>
        <v>9</v>
      </c>
      <c r="J35" s="18">
        <f>Hort!AB56</f>
        <v>0</v>
      </c>
      <c r="K35" s="20">
        <f>Hort!AE56</f>
        <v>9</v>
      </c>
      <c r="L35" s="21">
        <f>Hort!AH56</f>
        <v>9</v>
      </c>
      <c r="M35" s="22">
        <f>Hort!AM56</f>
        <v>0</v>
      </c>
      <c r="N35" s="23">
        <f>Hort!AP56</f>
        <v>9</v>
      </c>
      <c r="O35" s="24">
        <f>Hort!AS56</f>
        <v>9</v>
      </c>
    </row>
    <row r="36" spans="1:15" x14ac:dyDescent="0.3">
      <c r="A36" s="64">
        <f>Hort!B57</f>
        <v>4101</v>
      </c>
      <c r="B36" s="61" t="s">
        <v>11</v>
      </c>
      <c r="C36" s="15">
        <f>Hort!D57</f>
        <v>4200</v>
      </c>
      <c r="D36" s="30">
        <f>Hort!F57</f>
        <v>0</v>
      </c>
      <c r="E36" s="31">
        <f>Hort!I57</f>
        <v>9</v>
      </c>
      <c r="F36" s="63">
        <f>Hort!L57</f>
        <v>9</v>
      </c>
      <c r="G36" s="10">
        <f>Hort!Q57</f>
        <v>0</v>
      </c>
      <c r="H36" s="13">
        <f>Hort!T57</f>
        <v>9</v>
      </c>
      <c r="I36" s="14">
        <f>Hort!W57</f>
        <v>9</v>
      </c>
      <c r="J36" s="18">
        <f>Hort!AB57</f>
        <v>0</v>
      </c>
      <c r="K36" s="20">
        <f>Hort!AE57</f>
        <v>9</v>
      </c>
      <c r="L36" s="21">
        <f>Hort!AH57</f>
        <v>9</v>
      </c>
      <c r="M36" s="22">
        <f>Hort!AM57</f>
        <v>0</v>
      </c>
      <c r="N36" s="23">
        <f>Hort!AP57</f>
        <v>9</v>
      </c>
      <c r="O36" s="24">
        <f>Hort!AS57</f>
        <v>9</v>
      </c>
    </row>
    <row r="37" spans="1:15" x14ac:dyDescent="0.3">
      <c r="A37" s="64">
        <f>Hort!B58</f>
        <v>4201</v>
      </c>
      <c r="B37" s="61" t="s">
        <v>11</v>
      </c>
      <c r="C37" s="15">
        <f>Hort!D58</f>
        <v>4300</v>
      </c>
      <c r="D37" s="30">
        <f>Hort!F58</f>
        <v>0</v>
      </c>
      <c r="E37" s="31">
        <f>Hort!I58</f>
        <v>9</v>
      </c>
      <c r="F37" s="63">
        <f>Hort!L58</f>
        <v>9</v>
      </c>
      <c r="G37" s="10">
        <f>Hort!Q58</f>
        <v>0</v>
      </c>
      <c r="H37" s="13">
        <f>Hort!T58</f>
        <v>9</v>
      </c>
      <c r="I37" s="14">
        <f>Hort!W58</f>
        <v>9</v>
      </c>
      <c r="J37" s="18">
        <f>Hort!AB58</f>
        <v>0</v>
      </c>
      <c r="K37" s="20">
        <f>Hort!AE58</f>
        <v>9</v>
      </c>
      <c r="L37" s="21">
        <f>Hort!AH58</f>
        <v>9</v>
      </c>
      <c r="M37" s="22">
        <f>Hort!AM58</f>
        <v>0</v>
      </c>
      <c r="N37" s="23">
        <f>Hort!AP58</f>
        <v>9</v>
      </c>
      <c r="O37" s="24">
        <f>Hort!AS58</f>
        <v>9</v>
      </c>
    </row>
    <row r="38" spans="1:15" x14ac:dyDescent="0.3">
      <c r="A38" s="64">
        <f>Hort!B59</f>
        <v>4301</v>
      </c>
      <c r="B38" s="61" t="s">
        <v>11</v>
      </c>
      <c r="C38" s="15">
        <f>Hort!D59</f>
        <v>4400</v>
      </c>
      <c r="D38" s="30">
        <f>Hort!F59</f>
        <v>0</v>
      </c>
      <c r="E38" s="31">
        <f>Hort!I59</f>
        <v>9</v>
      </c>
      <c r="F38" s="63">
        <f>Hort!L59</f>
        <v>9</v>
      </c>
      <c r="G38" s="10">
        <f>Hort!Q59</f>
        <v>0</v>
      </c>
      <c r="H38" s="13">
        <f>Hort!T59</f>
        <v>9</v>
      </c>
      <c r="I38" s="14">
        <f>Hort!W59</f>
        <v>9</v>
      </c>
      <c r="J38" s="18">
        <f>Hort!AB59</f>
        <v>0</v>
      </c>
      <c r="K38" s="20">
        <f>Hort!AE59</f>
        <v>9</v>
      </c>
      <c r="L38" s="21">
        <f>Hort!AH59</f>
        <v>9</v>
      </c>
      <c r="M38" s="22">
        <f>Hort!AM59</f>
        <v>0</v>
      </c>
      <c r="N38" s="23">
        <f>Hort!AP59</f>
        <v>9</v>
      </c>
      <c r="O38" s="24">
        <f>Hort!AS59</f>
        <v>9</v>
      </c>
    </row>
    <row r="39" spans="1:15" x14ac:dyDescent="0.3">
      <c r="A39" s="64">
        <f>Hort!B60</f>
        <v>4401</v>
      </c>
      <c r="B39" s="61" t="s">
        <v>11</v>
      </c>
      <c r="C39" s="15">
        <f>Hort!D60</f>
        <v>4500</v>
      </c>
      <c r="D39" s="30">
        <f>Hort!F60</f>
        <v>0</v>
      </c>
      <c r="E39" s="31">
        <f>Hort!I60</f>
        <v>9</v>
      </c>
      <c r="F39" s="63">
        <f>Hort!L60</f>
        <v>9</v>
      </c>
      <c r="G39" s="10">
        <f>Hort!Q60</f>
        <v>0</v>
      </c>
      <c r="H39" s="13">
        <f>Hort!T60</f>
        <v>9</v>
      </c>
      <c r="I39" s="14">
        <f>Hort!W60</f>
        <v>9</v>
      </c>
      <c r="J39" s="18">
        <f>Hort!AB60</f>
        <v>0</v>
      </c>
      <c r="K39" s="20">
        <f>Hort!AE60</f>
        <v>9</v>
      </c>
      <c r="L39" s="21">
        <f>Hort!AH60</f>
        <v>9</v>
      </c>
      <c r="M39" s="22">
        <f>Hort!AM60</f>
        <v>0</v>
      </c>
      <c r="N39" s="23">
        <f>Hort!AP60</f>
        <v>9</v>
      </c>
      <c r="O39" s="24">
        <f>Hort!AS60</f>
        <v>9</v>
      </c>
    </row>
    <row r="40" spans="1:15" x14ac:dyDescent="0.3">
      <c r="A40" s="64">
        <f>Hort!B61</f>
        <v>4501</v>
      </c>
      <c r="B40" s="61" t="s">
        <v>11</v>
      </c>
      <c r="C40" s="15">
        <f>Hort!D61</f>
        <v>4600</v>
      </c>
      <c r="D40" s="30">
        <f>Hort!F61</f>
        <v>0</v>
      </c>
      <c r="E40" s="31">
        <f>Hort!I61</f>
        <v>9</v>
      </c>
      <c r="F40" s="63">
        <f>Hort!L61</f>
        <v>9</v>
      </c>
      <c r="G40" s="10">
        <f>Hort!Q61</f>
        <v>0</v>
      </c>
      <c r="H40" s="13">
        <f>Hort!T61</f>
        <v>9</v>
      </c>
      <c r="I40" s="14">
        <f>Hort!W61</f>
        <v>9</v>
      </c>
      <c r="J40" s="18">
        <f>Hort!AB61</f>
        <v>0</v>
      </c>
      <c r="K40" s="20">
        <f>Hort!AE61</f>
        <v>9</v>
      </c>
      <c r="L40" s="21">
        <f>Hort!AH61</f>
        <v>9</v>
      </c>
      <c r="M40" s="22">
        <f>Hort!AM61</f>
        <v>0</v>
      </c>
      <c r="N40" s="23">
        <f>Hort!AP61</f>
        <v>9</v>
      </c>
      <c r="O40" s="24">
        <f>Hort!AS61</f>
        <v>9</v>
      </c>
    </row>
    <row r="41" spans="1:15" x14ac:dyDescent="0.3">
      <c r="A41" s="64">
        <f>Hort!B62</f>
        <v>4601</v>
      </c>
      <c r="B41" s="61" t="s">
        <v>11</v>
      </c>
      <c r="C41" s="15">
        <f>Hort!D62</f>
        <v>4700</v>
      </c>
      <c r="D41" s="30">
        <f>Hort!F62</f>
        <v>0</v>
      </c>
      <c r="E41" s="31">
        <f>Hort!I62</f>
        <v>9</v>
      </c>
      <c r="F41" s="63">
        <f>Hort!L62</f>
        <v>9</v>
      </c>
      <c r="G41" s="10">
        <f>Hort!Q62</f>
        <v>0</v>
      </c>
      <c r="H41" s="13">
        <f>Hort!T62</f>
        <v>9</v>
      </c>
      <c r="I41" s="14">
        <f>Hort!W62</f>
        <v>9</v>
      </c>
      <c r="J41" s="18">
        <f>Hort!AB62</f>
        <v>0</v>
      </c>
      <c r="K41" s="20">
        <f>Hort!AE62</f>
        <v>9</v>
      </c>
      <c r="L41" s="21">
        <f>Hort!AH62</f>
        <v>9</v>
      </c>
      <c r="M41" s="22">
        <f>Hort!AM62</f>
        <v>0</v>
      </c>
      <c r="N41" s="23">
        <f>Hort!AP62</f>
        <v>9</v>
      </c>
      <c r="O41" s="24">
        <f>Hort!AS62</f>
        <v>9</v>
      </c>
    </row>
    <row r="42" spans="1:15" x14ac:dyDescent="0.3">
      <c r="A42" s="64">
        <f>Hort!B63</f>
        <v>4701</v>
      </c>
      <c r="B42" s="61" t="s">
        <v>11</v>
      </c>
      <c r="C42" s="15">
        <f>Hort!D63</f>
        <v>4800</v>
      </c>
      <c r="D42" s="30">
        <f>Hort!F63</f>
        <v>0</v>
      </c>
      <c r="E42" s="31">
        <f>Hort!I63</f>
        <v>9</v>
      </c>
      <c r="F42" s="63">
        <f>Hort!L63</f>
        <v>9</v>
      </c>
      <c r="G42" s="10">
        <f>Hort!Q63</f>
        <v>0</v>
      </c>
      <c r="H42" s="13">
        <f>Hort!T63</f>
        <v>9</v>
      </c>
      <c r="I42" s="14">
        <f>Hort!W63</f>
        <v>9</v>
      </c>
      <c r="J42" s="18">
        <f>Hort!AB63</f>
        <v>0</v>
      </c>
      <c r="K42" s="20">
        <f>Hort!AE63</f>
        <v>9</v>
      </c>
      <c r="L42" s="21">
        <f>Hort!AH63</f>
        <v>9</v>
      </c>
      <c r="M42" s="22">
        <f>Hort!AM63</f>
        <v>0</v>
      </c>
      <c r="N42" s="23">
        <f>Hort!AP63</f>
        <v>9</v>
      </c>
      <c r="O42" s="24">
        <f>Hort!AS63</f>
        <v>9</v>
      </c>
    </row>
    <row r="43" spans="1:15" x14ac:dyDescent="0.3">
      <c r="A43" s="64">
        <f>Hort!B64</f>
        <v>4801</v>
      </c>
      <c r="B43" s="61" t="s">
        <v>11</v>
      </c>
      <c r="C43" s="15">
        <f>Hort!D64</f>
        <v>4900</v>
      </c>
      <c r="D43" s="30">
        <f>Hort!F64</f>
        <v>0</v>
      </c>
      <c r="E43" s="31">
        <f>Hort!I64</f>
        <v>9</v>
      </c>
      <c r="F43" s="63">
        <f>Hort!L64</f>
        <v>9</v>
      </c>
      <c r="G43" s="10">
        <f>Hort!Q64</f>
        <v>0</v>
      </c>
      <c r="H43" s="13">
        <f>Hort!T64</f>
        <v>9</v>
      </c>
      <c r="I43" s="14">
        <f>Hort!W64</f>
        <v>9</v>
      </c>
      <c r="J43" s="18">
        <f>Hort!AB64</f>
        <v>0</v>
      </c>
      <c r="K43" s="20">
        <f>Hort!AE64</f>
        <v>9</v>
      </c>
      <c r="L43" s="21">
        <f>Hort!AH64</f>
        <v>9</v>
      </c>
      <c r="M43" s="22">
        <f>Hort!AM64</f>
        <v>0</v>
      </c>
      <c r="N43" s="23">
        <f>Hort!AP64</f>
        <v>9</v>
      </c>
      <c r="O43" s="24">
        <f>Hort!AS64</f>
        <v>9</v>
      </c>
    </row>
    <row r="44" spans="1:15" x14ac:dyDescent="0.3">
      <c r="A44" s="64">
        <f>Hort!B65</f>
        <v>4901</v>
      </c>
      <c r="B44" s="61" t="s">
        <v>11</v>
      </c>
      <c r="C44" s="15">
        <f>Hort!D65</f>
        <v>5000</v>
      </c>
      <c r="D44" s="30">
        <f>Hort!F65</f>
        <v>0</v>
      </c>
      <c r="E44" s="31">
        <f>Hort!I65</f>
        <v>9</v>
      </c>
      <c r="F44" s="63">
        <f>Hort!L65</f>
        <v>9</v>
      </c>
      <c r="G44" s="10">
        <f>Hort!Q65</f>
        <v>0</v>
      </c>
      <c r="H44" s="13">
        <f>Hort!T65</f>
        <v>9</v>
      </c>
      <c r="I44" s="14">
        <f>Hort!W65</f>
        <v>9</v>
      </c>
      <c r="J44" s="18">
        <f>Hort!AB65</f>
        <v>0</v>
      </c>
      <c r="K44" s="20">
        <f>Hort!AE65</f>
        <v>9</v>
      </c>
      <c r="L44" s="21">
        <f>Hort!AH65</f>
        <v>9</v>
      </c>
      <c r="M44" s="22">
        <f>Hort!AM65</f>
        <v>0</v>
      </c>
      <c r="N44" s="23">
        <f>Hort!AP65</f>
        <v>9</v>
      </c>
      <c r="O44" s="24">
        <f>Hort!AS65</f>
        <v>9</v>
      </c>
    </row>
    <row r="45" spans="1:15" x14ac:dyDescent="0.3">
      <c r="A45" s="64">
        <f>Hort!B66</f>
        <v>5001</v>
      </c>
      <c r="B45" s="61" t="s">
        <v>11</v>
      </c>
      <c r="C45" s="15">
        <f>Hort!D66</f>
        <v>5100</v>
      </c>
      <c r="D45" s="30">
        <f>Hort!F66</f>
        <v>0</v>
      </c>
      <c r="E45" s="31">
        <f>Hort!I66</f>
        <v>9</v>
      </c>
      <c r="F45" s="63">
        <f>Hort!L66</f>
        <v>9</v>
      </c>
      <c r="G45" s="10">
        <f>Hort!Q66</f>
        <v>0</v>
      </c>
      <c r="H45" s="13">
        <f>Hort!T66</f>
        <v>9</v>
      </c>
      <c r="I45" s="14">
        <f>Hort!W66</f>
        <v>9</v>
      </c>
      <c r="J45" s="18">
        <f>Hort!AB66</f>
        <v>0</v>
      </c>
      <c r="K45" s="20">
        <f>Hort!AE66</f>
        <v>9</v>
      </c>
      <c r="L45" s="21">
        <f>Hort!AH66</f>
        <v>9</v>
      </c>
      <c r="M45" s="22">
        <f>Hort!AM66</f>
        <v>0</v>
      </c>
      <c r="N45" s="23">
        <f>Hort!AP66</f>
        <v>9</v>
      </c>
      <c r="O45" s="24">
        <f>Hort!AS66</f>
        <v>9</v>
      </c>
    </row>
    <row r="46" spans="1:15" x14ac:dyDescent="0.3">
      <c r="A46" s="64">
        <f>Hort!B67</f>
        <v>5101</v>
      </c>
      <c r="B46" s="61" t="s">
        <v>11</v>
      </c>
      <c r="C46" s="15">
        <f>Hort!D67</f>
        <v>5200</v>
      </c>
      <c r="D46" s="30">
        <f>Hort!F67</f>
        <v>0</v>
      </c>
      <c r="E46" s="31">
        <f>Hort!I67</f>
        <v>9</v>
      </c>
      <c r="F46" s="63">
        <f>Hort!L67</f>
        <v>9</v>
      </c>
      <c r="G46" s="10">
        <f>Hort!Q67</f>
        <v>0</v>
      </c>
      <c r="H46" s="13">
        <f>Hort!T67</f>
        <v>9</v>
      </c>
      <c r="I46" s="14">
        <f>Hort!W67</f>
        <v>9</v>
      </c>
      <c r="J46" s="18">
        <f>Hort!AB67</f>
        <v>0</v>
      </c>
      <c r="K46" s="20">
        <f>Hort!AE67</f>
        <v>9</v>
      </c>
      <c r="L46" s="21">
        <f>Hort!AH67</f>
        <v>9</v>
      </c>
      <c r="M46" s="22">
        <f>Hort!AM67</f>
        <v>0</v>
      </c>
      <c r="N46" s="23">
        <f>Hort!AP67</f>
        <v>9</v>
      </c>
      <c r="O46" s="24">
        <f>Hort!AS67</f>
        <v>9</v>
      </c>
    </row>
    <row r="47" spans="1:15" x14ac:dyDescent="0.3">
      <c r="A47" s="64">
        <f>Hort!B68</f>
        <v>5201</v>
      </c>
      <c r="B47" s="61" t="s">
        <v>11</v>
      </c>
      <c r="C47" s="15">
        <f>Hort!D68</f>
        <v>5300</v>
      </c>
      <c r="D47" s="30">
        <f>Hort!F68</f>
        <v>0</v>
      </c>
      <c r="E47" s="31">
        <f>Hort!I68</f>
        <v>9</v>
      </c>
      <c r="F47" s="63">
        <f>Hort!L68</f>
        <v>9</v>
      </c>
      <c r="G47" s="10">
        <f>Hort!Q68</f>
        <v>0</v>
      </c>
      <c r="H47" s="13">
        <f>Hort!T68</f>
        <v>9</v>
      </c>
      <c r="I47" s="14">
        <f>Hort!W68</f>
        <v>9</v>
      </c>
      <c r="J47" s="18">
        <f>Hort!AB68</f>
        <v>0</v>
      </c>
      <c r="K47" s="20">
        <f>Hort!AE68</f>
        <v>9</v>
      </c>
      <c r="L47" s="21">
        <f>Hort!AH68</f>
        <v>9</v>
      </c>
      <c r="M47" s="22">
        <f>Hort!AM68</f>
        <v>0</v>
      </c>
      <c r="N47" s="23">
        <f>Hort!AP68</f>
        <v>9</v>
      </c>
      <c r="O47" s="24">
        <f>Hort!AS68</f>
        <v>9</v>
      </c>
    </row>
    <row r="48" spans="1:15" x14ac:dyDescent="0.3">
      <c r="A48" s="64">
        <f>Hort!B69</f>
        <v>5301</v>
      </c>
      <c r="B48" s="61" t="s">
        <v>11</v>
      </c>
      <c r="C48" s="15">
        <f>Hort!D69</f>
        <v>5400</v>
      </c>
      <c r="D48" s="30">
        <f>Hort!F69</f>
        <v>0</v>
      </c>
      <c r="E48" s="31">
        <f>Hort!I69</f>
        <v>9</v>
      </c>
      <c r="F48" s="63">
        <f>Hort!L69</f>
        <v>9</v>
      </c>
      <c r="G48" s="10">
        <f>Hort!Q69</f>
        <v>0</v>
      </c>
      <c r="H48" s="13">
        <f>Hort!T69</f>
        <v>9</v>
      </c>
      <c r="I48" s="14">
        <f>Hort!W69</f>
        <v>9</v>
      </c>
      <c r="J48" s="18">
        <f>Hort!AB69</f>
        <v>0</v>
      </c>
      <c r="K48" s="20">
        <f>Hort!AE69</f>
        <v>9</v>
      </c>
      <c r="L48" s="21">
        <f>Hort!AH69</f>
        <v>9</v>
      </c>
      <c r="M48" s="22">
        <f>Hort!AM69</f>
        <v>0</v>
      </c>
      <c r="N48" s="23">
        <f>Hort!AP69</f>
        <v>9</v>
      </c>
      <c r="O48" s="24">
        <f>Hort!AS69</f>
        <v>9</v>
      </c>
    </row>
    <row r="49" spans="1:15" x14ac:dyDescent="0.3">
      <c r="A49" s="64">
        <f>Hort!B70</f>
        <v>5401</v>
      </c>
      <c r="B49" s="61" t="s">
        <v>11</v>
      </c>
      <c r="C49" s="15">
        <f>Hort!D70</f>
        <v>5500</v>
      </c>
      <c r="D49" s="30">
        <f>Hort!F70</f>
        <v>0</v>
      </c>
      <c r="E49" s="31">
        <f>Hort!I70</f>
        <v>9</v>
      </c>
      <c r="F49" s="63">
        <f>Hort!L70</f>
        <v>9</v>
      </c>
      <c r="G49" s="10">
        <f>Hort!Q70</f>
        <v>0</v>
      </c>
      <c r="H49" s="13">
        <f>Hort!T70</f>
        <v>9</v>
      </c>
      <c r="I49" s="14">
        <f>Hort!W70</f>
        <v>9</v>
      </c>
      <c r="J49" s="18">
        <f>Hort!AB70</f>
        <v>0</v>
      </c>
      <c r="K49" s="20">
        <f>Hort!AE70</f>
        <v>9</v>
      </c>
      <c r="L49" s="21">
        <f>Hort!AH70</f>
        <v>9</v>
      </c>
      <c r="M49" s="22">
        <f>Hort!AM70</f>
        <v>0</v>
      </c>
      <c r="N49" s="23">
        <f>Hort!AP70</f>
        <v>9</v>
      </c>
      <c r="O49" s="24">
        <f>Hort!AS70</f>
        <v>9</v>
      </c>
    </row>
    <row r="50" spans="1:15" x14ac:dyDescent="0.3">
      <c r="A50" s="64">
        <f>Hort!B71</f>
        <v>5501</v>
      </c>
      <c r="B50" s="61" t="s">
        <v>11</v>
      </c>
      <c r="C50" s="15">
        <f>Hort!D71</f>
        <v>5600</v>
      </c>
      <c r="D50" s="30">
        <f>Hort!F71</f>
        <v>0</v>
      </c>
      <c r="E50" s="31">
        <f>Hort!I71</f>
        <v>9</v>
      </c>
      <c r="F50" s="63">
        <f>Hort!L71</f>
        <v>9</v>
      </c>
      <c r="G50" s="10">
        <f>Hort!Q71</f>
        <v>0</v>
      </c>
      <c r="H50" s="13">
        <f>Hort!T71</f>
        <v>9</v>
      </c>
      <c r="I50" s="14">
        <f>Hort!W71</f>
        <v>9</v>
      </c>
      <c r="J50" s="18">
        <f>Hort!AB71</f>
        <v>0</v>
      </c>
      <c r="K50" s="20">
        <f>Hort!AE71</f>
        <v>9</v>
      </c>
      <c r="L50" s="21">
        <f>Hort!AH71</f>
        <v>9</v>
      </c>
      <c r="M50" s="22">
        <f>Hort!AM71</f>
        <v>0</v>
      </c>
      <c r="N50" s="23">
        <f>Hort!AP71</f>
        <v>9</v>
      </c>
      <c r="O50" s="24">
        <f>Hort!AS71</f>
        <v>9</v>
      </c>
    </row>
    <row r="51" spans="1:15" x14ac:dyDescent="0.3">
      <c r="A51" s="64">
        <f>Hort!B72</f>
        <v>5601</v>
      </c>
      <c r="B51" s="61" t="s">
        <v>11</v>
      </c>
      <c r="C51" s="15">
        <f>Hort!D72</f>
        <v>5700</v>
      </c>
      <c r="D51" s="30">
        <f>Hort!F72</f>
        <v>0</v>
      </c>
      <c r="E51" s="31">
        <f>Hort!I72</f>
        <v>9</v>
      </c>
      <c r="F51" s="63">
        <f>Hort!L72</f>
        <v>9</v>
      </c>
      <c r="G51" s="10">
        <f>Hort!Q72</f>
        <v>0</v>
      </c>
      <c r="H51" s="13">
        <f>Hort!T72</f>
        <v>9</v>
      </c>
      <c r="I51" s="14">
        <f>Hort!W72</f>
        <v>9</v>
      </c>
      <c r="J51" s="18">
        <f>Hort!AB72</f>
        <v>0</v>
      </c>
      <c r="K51" s="20">
        <f>Hort!AE72</f>
        <v>9</v>
      </c>
      <c r="L51" s="21">
        <f>Hort!AH72</f>
        <v>9</v>
      </c>
      <c r="M51" s="22">
        <f>Hort!AM72</f>
        <v>0</v>
      </c>
      <c r="N51" s="23">
        <f>Hort!AP72</f>
        <v>9</v>
      </c>
      <c r="O51" s="24">
        <f>Hort!AS72</f>
        <v>9</v>
      </c>
    </row>
    <row r="52" spans="1:15" x14ac:dyDescent="0.3">
      <c r="A52" s="64">
        <f>Hort!B73</f>
        <v>5701</v>
      </c>
      <c r="B52" s="61" t="s">
        <v>11</v>
      </c>
      <c r="C52" s="15">
        <f>Hort!D73</f>
        <v>5800</v>
      </c>
      <c r="D52" s="30">
        <f>Hort!F73</f>
        <v>0</v>
      </c>
      <c r="E52" s="31">
        <f>Hort!I73</f>
        <v>9</v>
      </c>
      <c r="F52" s="63">
        <f>Hort!L73</f>
        <v>9</v>
      </c>
      <c r="G52" s="10">
        <f>Hort!Q73</f>
        <v>0</v>
      </c>
      <c r="H52" s="13">
        <f>Hort!T73</f>
        <v>9</v>
      </c>
      <c r="I52" s="14">
        <f>Hort!W73</f>
        <v>9</v>
      </c>
      <c r="J52" s="18">
        <f>Hort!AB73</f>
        <v>0</v>
      </c>
      <c r="K52" s="20">
        <f>Hort!AE73</f>
        <v>9</v>
      </c>
      <c r="L52" s="21">
        <f>Hort!AH73</f>
        <v>9</v>
      </c>
      <c r="M52" s="22">
        <f>Hort!AM73</f>
        <v>0</v>
      </c>
      <c r="N52" s="23">
        <f>Hort!AP73</f>
        <v>9</v>
      </c>
      <c r="O52" s="24">
        <f>Hort!AS73</f>
        <v>9</v>
      </c>
    </row>
    <row r="53" spans="1:15" x14ac:dyDescent="0.3">
      <c r="A53" s="64">
        <f>Hort!B74</f>
        <v>5801</v>
      </c>
      <c r="B53" s="168" t="s">
        <v>11</v>
      </c>
      <c r="C53" s="15">
        <f>Hort!D74</f>
        <v>5900</v>
      </c>
      <c r="D53" s="30">
        <f>Hort!F74</f>
        <v>0</v>
      </c>
      <c r="E53" s="31">
        <f>Hort!I74</f>
        <v>9</v>
      </c>
      <c r="F53" s="63">
        <f>Hort!L74</f>
        <v>9</v>
      </c>
      <c r="G53" s="10">
        <f>Hort!Q74</f>
        <v>0</v>
      </c>
      <c r="H53" s="13">
        <f>Hort!T74</f>
        <v>9</v>
      </c>
      <c r="I53" s="14">
        <f>Hort!W74</f>
        <v>9</v>
      </c>
      <c r="J53" s="18">
        <f>Hort!AB74</f>
        <v>0</v>
      </c>
      <c r="K53" s="20">
        <f>Hort!AE74</f>
        <v>9</v>
      </c>
      <c r="L53" s="21">
        <f>Hort!AH74</f>
        <v>9</v>
      </c>
      <c r="M53" s="22">
        <f>Hort!AM74</f>
        <v>0</v>
      </c>
      <c r="N53" s="23">
        <f>Hort!AP74</f>
        <v>9</v>
      </c>
      <c r="O53" s="24">
        <f>Hort!AS74</f>
        <v>9</v>
      </c>
    </row>
    <row r="54" spans="1:15" x14ac:dyDescent="0.3">
      <c r="A54" s="64">
        <f>Hort!B75</f>
        <v>5901</v>
      </c>
      <c r="B54" s="211" t="s">
        <v>11</v>
      </c>
      <c r="C54" s="15">
        <f>Hort!D75</f>
        <v>6000</v>
      </c>
      <c r="D54" s="30">
        <f>Hort!F75</f>
        <v>0</v>
      </c>
      <c r="E54" s="31">
        <f>Hort!I75</f>
        <v>9</v>
      </c>
      <c r="F54" s="63">
        <f>Hort!L75</f>
        <v>9</v>
      </c>
      <c r="G54" s="10">
        <f>Hort!Q75</f>
        <v>0</v>
      </c>
      <c r="H54" s="13">
        <f>Hort!T75</f>
        <v>9</v>
      </c>
      <c r="I54" s="14">
        <f>Hort!W75</f>
        <v>9</v>
      </c>
      <c r="J54" s="18">
        <f>Hort!AB75</f>
        <v>0</v>
      </c>
      <c r="K54" s="20">
        <f>Hort!AE75</f>
        <v>9</v>
      </c>
      <c r="L54" s="21">
        <f>Hort!AH75</f>
        <v>9</v>
      </c>
      <c r="M54" s="22">
        <f>Hort!AM75</f>
        <v>0</v>
      </c>
      <c r="N54" s="23">
        <f>Hort!AP75</f>
        <v>9</v>
      </c>
      <c r="O54" s="24">
        <f>Hort!AS75</f>
        <v>9</v>
      </c>
    </row>
    <row r="55" spans="1:15" x14ac:dyDescent="0.3">
      <c r="A55" s="64">
        <f>Hort!B76</f>
        <v>6001</v>
      </c>
      <c r="B55" s="211" t="s">
        <v>11</v>
      </c>
      <c r="C55" s="15">
        <f>Hort!D76</f>
        <v>6100</v>
      </c>
      <c r="D55" s="30">
        <f>Hort!F76</f>
        <v>0</v>
      </c>
      <c r="E55" s="31">
        <f>Hort!I76</f>
        <v>9</v>
      </c>
      <c r="F55" s="63">
        <f>Hort!L76</f>
        <v>9</v>
      </c>
      <c r="G55" s="10">
        <f>Hort!Q76</f>
        <v>0</v>
      </c>
      <c r="H55" s="13">
        <f>Hort!T76</f>
        <v>9</v>
      </c>
      <c r="I55" s="14">
        <f>Hort!W76</f>
        <v>9</v>
      </c>
      <c r="J55" s="18">
        <f>Hort!AB76</f>
        <v>0</v>
      </c>
      <c r="K55" s="20">
        <f>Hort!AE76</f>
        <v>9</v>
      </c>
      <c r="L55" s="21">
        <f>Hort!AH76</f>
        <v>9</v>
      </c>
      <c r="M55" s="22">
        <f>Hort!AM76</f>
        <v>0</v>
      </c>
      <c r="N55" s="23">
        <f>Hort!AP76</f>
        <v>9</v>
      </c>
      <c r="O55" s="24">
        <f>Hort!AS76</f>
        <v>9</v>
      </c>
    </row>
    <row r="56" spans="1:15" x14ac:dyDescent="0.3">
      <c r="A56" s="64">
        <f>Hort!B77</f>
        <v>6101</v>
      </c>
      <c r="B56" s="211" t="s">
        <v>11</v>
      </c>
      <c r="C56" s="15">
        <f>Hort!D77</f>
        <v>6200</v>
      </c>
      <c r="D56" s="30">
        <f>Hort!F77</f>
        <v>0</v>
      </c>
      <c r="E56" s="31">
        <f>Hort!I77</f>
        <v>9</v>
      </c>
      <c r="F56" s="63">
        <f>Hort!L77</f>
        <v>9</v>
      </c>
      <c r="G56" s="10">
        <f>Hort!Q77</f>
        <v>0</v>
      </c>
      <c r="H56" s="13">
        <f>Hort!T77</f>
        <v>9</v>
      </c>
      <c r="I56" s="14">
        <f>Hort!W77</f>
        <v>9</v>
      </c>
      <c r="J56" s="18">
        <f>Hort!AB77</f>
        <v>0</v>
      </c>
      <c r="K56" s="20">
        <f>Hort!AE77</f>
        <v>9</v>
      </c>
      <c r="L56" s="21">
        <f>Hort!AH77</f>
        <v>9</v>
      </c>
      <c r="M56" s="22">
        <f>Hort!AM77</f>
        <v>0</v>
      </c>
      <c r="N56" s="23">
        <f>Hort!AP77</f>
        <v>9</v>
      </c>
      <c r="O56" s="24">
        <f>Hort!AS77</f>
        <v>9</v>
      </c>
    </row>
    <row r="57" spans="1:15" x14ac:dyDescent="0.3">
      <c r="A57" s="64">
        <f>Hort!B78</f>
        <v>6201</v>
      </c>
      <c r="B57" s="211" t="s">
        <v>11</v>
      </c>
      <c r="C57" s="15">
        <f>Hort!D78</f>
        <v>6300</v>
      </c>
      <c r="D57" s="30">
        <f>Hort!F78</f>
        <v>0</v>
      </c>
      <c r="E57" s="31">
        <f>Hort!I78</f>
        <v>9</v>
      </c>
      <c r="F57" s="63">
        <f>Hort!L78</f>
        <v>9</v>
      </c>
      <c r="G57" s="10">
        <f>Hort!Q78</f>
        <v>0</v>
      </c>
      <c r="H57" s="13">
        <f>Hort!T78</f>
        <v>9</v>
      </c>
      <c r="I57" s="14">
        <f>Hort!W78</f>
        <v>9</v>
      </c>
      <c r="J57" s="18">
        <f>Hort!AB78</f>
        <v>0</v>
      </c>
      <c r="K57" s="20">
        <f>Hort!AE78</f>
        <v>9</v>
      </c>
      <c r="L57" s="21">
        <f>Hort!AH78</f>
        <v>9</v>
      </c>
      <c r="M57" s="22">
        <f>Hort!AM78</f>
        <v>0</v>
      </c>
      <c r="N57" s="23">
        <f>Hort!AP78</f>
        <v>9</v>
      </c>
      <c r="O57" s="24">
        <f>Hort!AS78</f>
        <v>9</v>
      </c>
    </row>
    <row r="58" spans="1:15" x14ac:dyDescent="0.3">
      <c r="A58" s="64">
        <f>Hort!B79</f>
        <v>6301</v>
      </c>
      <c r="B58" s="211" t="s">
        <v>11</v>
      </c>
      <c r="C58" s="15">
        <f>Hort!D79</f>
        <v>6400</v>
      </c>
      <c r="D58" s="30">
        <f>Hort!F79</f>
        <v>0</v>
      </c>
      <c r="E58" s="31">
        <f>Hort!I79</f>
        <v>9</v>
      </c>
      <c r="F58" s="63">
        <f>Hort!L79</f>
        <v>9</v>
      </c>
      <c r="G58" s="10">
        <f>Hort!Q79</f>
        <v>0</v>
      </c>
      <c r="H58" s="13">
        <f>Hort!T79</f>
        <v>9</v>
      </c>
      <c r="I58" s="14">
        <f>Hort!W79</f>
        <v>9</v>
      </c>
      <c r="J58" s="18">
        <f>Hort!AB79</f>
        <v>0</v>
      </c>
      <c r="K58" s="20">
        <f>Hort!AE79</f>
        <v>9</v>
      </c>
      <c r="L58" s="21">
        <f>Hort!AH79</f>
        <v>9</v>
      </c>
      <c r="M58" s="22">
        <f>Hort!AM79</f>
        <v>0</v>
      </c>
      <c r="N58" s="23">
        <f>Hort!AP79</f>
        <v>9</v>
      </c>
      <c r="O58" s="24">
        <f>Hort!AS79</f>
        <v>9</v>
      </c>
    </row>
    <row r="59" spans="1:15" x14ac:dyDescent="0.3">
      <c r="A59" s="64">
        <f>Hort!B80</f>
        <v>6401</v>
      </c>
      <c r="B59" s="211" t="s">
        <v>11</v>
      </c>
      <c r="C59" s="15">
        <f>Hort!D80</f>
        <v>6500</v>
      </c>
      <c r="D59" s="30">
        <f>Hort!F80</f>
        <v>0</v>
      </c>
      <c r="E59" s="31">
        <f>Hort!I80</f>
        <v>9</v>
      </c>
      <c r="F59" s="63">
        <f>Hort!L80</f>
        <v>9</v>
      </c>
      <c r="G59" s="10">
        <f>Hort!Q80</f>
        <v>0</v>
      </c>
      <c r="H59" s="13">
        <f>Hort!T80</f>
        <v>9</v>
      </c>
      <c r="I59" s="14">
        <f>Hort!W80</f>
        <v>9</v>
      </c>
      <c r="J59" s="18">
        <f>Hort!AB80</f>
        <v>0</v>
      </c>
      <c r="K59" s="20">
        <f>Hort!AE80</f>
        <v>9</v>
      </c>
      <c r="L59" s="21">
        <f>Hort!AH80</f>
        <v>9</v>
      </c>
      <c r="M59" s="22">
        <f>Hort!AM80</f>
        <v>0</v>
      </c>
      <c r="N59" s="23">
        <f>Hort!AP80</f>
        <v>9</v>
      </c>
      <c r="O59" s="24">
        <f>Hort!AS80</f>
        <v>9</v>
      </c>
    </row>
    <row r="60" spans="1:15" x14ac:dyDescent="0.3">
      <c r="A60" s="64">
        <f>Hort!B81</f>
        <v>6501</v>
      </c>
      <c r="B60" s="211" t="s">
        <v>11</v>
      </c>
      <c r="C60" s="15">
        <f>Hort!D81</f>
        <v>6600</v>
      </c>
      <c r="D60" s="30">
        <f>Hort!F81</f>
        <v>0</v>
      </c>
      <c r="E60" s="31">
        <f>Hort!I81</f>
        <v>9</v>
      </c>
      <c r="F60" s="63">
        <f>Hort!L81</f>
        <v>9</v>
      </c>
      <c r="G60" s="10">
        <f>Hort!Q81</f>
        <v>0</v>
      </c>
      <c r="H60" s="13">
        <f>Hort!T81</f>
        <v>9</v>
      </c>
      <c r="I60" s="14">
        <f>Hort!W81</f>
        <v>9</v>
      </c>
      <c r="J60" s="18">
        <f>Hort!AB81</f>
        <v>0</v>
      </c>
      <c r="K60" s="20">
        <f>Hort!AE81</f>
        <v>9</v>
      </c>
      <c r="L60" s="21">
        <f>Hort!AH81</f>
        <v>9</v>
      </c>
      <c r="M60" s="22">
        <f>Hort!AM81</f>
        <v>0</v>
      </c>
      <c r="N60" s="23">
        <f>Hort!AP81</f>
        <v>9</v>
      </c>
      <c r="O60" s="24">
        <f>Hort!AS81</f>
        <v>9</v>
      </c>
    </row>
    <row r="61" spans="1:15" x14ac:dyDescent="0.3">
      <c r="A61" s="64">
        <f>Hort!B82</f>
        <v>6601</v>
      </c>
      <c r="B61" s="211" t="s">
        <v>11</v>
      </c>
      <c r="C61" s="15">
        <f>Hort!D82</f>
        <v>6700</v>
      </c>
      <c r="D61" s="30">
        <f>Hort!F82</f>
        <v>0</v>
      </c>
      <c r="E61" s="31">
        <f>Hort!I82</f>
        <v>9</v>
      </c>
      <c r="F61" s="63">
        <f>Hort!L82</f>
        <v>9</v>
      </c>
      <c r="G61" s="10">
        <f>Hort!Q82</f>
        <v>0</v>
      </c>
      <c r="H61" s="13">
        <f>Hort!T82</f>
        <v>9</v>
      </c>
      <c r="I61" s="14">
        <f>Hort!W82</f>
        <v>9</v>
      </c>
      <c r="J61" s="18">
        <f>Hort!AB82</f>
        <v>0</v>
      </c>
      <c r="K61" s="20">
        <f>Hort!AE82</f>
        <v>9</v>
      </c>
      <c r="L61" s="21">
        <f>Hort!AH82</f>
        <v>9</v>
      </c>
      <c r="M61" s="22">
        <f>Hort!AM82</f>
        <v>0</v>
      </c>
      <c r="N61" s="23">
        <f>Hort!AP82</f>
        <v>9</v>
      </c>
      <c r="O61" s="24">
        <f>Hort!AS82</f>
        <v>9</v>
      </c>
    </row>
    <row r="62" spans="1:15" x14ac:dyDescent="0.3">
      <c r="A62" s="64">
        <f>Hort!B83</f>
        <v>6701</v>
      </c>
      <c r="B62" s="211" t="s">
        <v>11</v>
      </c>
      <c r="C62" s="15">
        <f>Hort!D83</f>
        <v>6800</v>
      </c>
      <c r="D62" s="30">
        <f>Hort!F83</f>
        <v>0</v>
      </c>
      <c r="E62" s="31">
        <f>Hort!I83</f>
        <v>9</v>
      </c>
      <c r="F62" s="63">
        <f>Hort!L83</f>
        <v>9</v>
      </c>
      <c r="G62" s="10">
        <f>Hort!Q83</f>
        <v>0</v>
      </c>
      <c r="H62" s="13">
        <f>Hort!T83</f>
        <v>9</v>
      </c>
      <c r="I62" s="14">
        <f>Hort!W83</f>
        <v>9</v>
      </c>
      <c r="J62" s="18">
        <f>Hort!AB83</f>
        <v>0</v>
      </c>
      <c r="K62" s="20">
        <f>Hort!AE83</f>
        <v>9</v>
      </c>
      <c r="L62" s="21">
        <f>Hort!AH83</f>
        <v>9</v>
      </c>
      <c r="M62" s="22">
        <f>Hort!AM83</f>
        <v>0</v>
      </c>
      <c r="N62" s="23">
        <f>Hort!AP83</f>
        <v>9</v>
      </c>
      <c r="O62" s="24">
        <f>Hort!AS83</f>
        <v>9</v>
      </c>
    </row>
    <row r="63" spans="1:15" x14ac:dyDescent="0.3">
      <c r="A63" s="64">
        <f>Hort!B84</f>
        <v>6801</v>
      </c>
      <c r="B63" s="211" t="s">
        <v>11</v>
      </c>
      <c r="C63" s="15">
        <f>Hort!D84</f>
        <v>6900</v>
      </c>
      <c r="D63" s="30">
        <f>Hort!F84</f>
        <v>0</v>
      </c>
      <c r="E63" s="31">
        <f>Hort!I84</f>
        <v>9</v>
      </c>
      <c r="F63" s="63">
        <f>Hort!L84</f>
        <v>9</v>
      </c>
      <c r="G63" s="10">
        <f>Hort!Q84</f>
        <v>0</v>
      </c>
      <c r="H63" s="13">
        <f>Hort!T84</f>
        <v>9</v>
      </c>
      <c r="I63" s="14">
        <f>Hort!W84</f>
        <v>9</v>
      </c>
      <c r="J63" s="18">
        <f>Hort!AB84</f>
        <v>0</v>
      </c>
      <c r="K63" s="20">
        <f>Hort!AE84</f>
        <v>9</v>
      </c>
      <c r="L63" s="21">
        <f>Hort!AH84</f>
        <v>9</v>
      </c>
      <c r="M63" s="22">
        <f>Hort!AM84</f>
        <v>0</v>
      </c>
      <c r="N63" s="23">
        <f>Hort!AP84</f>
        <v>9</v>
      </c>
      <c r="O63" s="24">
        <f>Hort!AS84</f>
        <v>9</v>
      </c>
    </row>
    <row r="64" spans="1:15" x14ac:dyDescent="0.3">
      <c r="A64" s="64">
        <f>Hort!B85</f>
        <v>6901</v>
      </c>
      <c r="B64" s="211" t="s">
        <v>11</v>
      </c>
      <c r="C64" s="15">
        <f>Hort!D85</f>
        <v>7000</v>
      </c>
      <c r="D64" s="30">
        <f>Hort!F85</f>
        <v>0</v>
      </c>
      <c r="E64" s="31">
        <f>Hort!I85</f>
        <v>9</v>
      </c>
      <c r="F64" s="63">
        <f>Hort!L85</f>
        <v>9</v>
      </c>
      <c r="G64" s="10">
        <f>Hort!Q85</f>
        <v>0</v>
      </c>
      <c r="H64" s="13">
        <f>Hort!T85</f>
        <v>9</v>
      </c>
      <c r="I64" s="14">
        <f>Hort!W85</f>
        <v>9</v>
      </c>
      <c r="J64" s="18">
        <f>Hort!AB85</f>
        <v>0</v>
      </c>
      <c r="K64" s="20">
        <f>Hort!AE85</f>
        <v>9</v>
      </c>
      <c r="L64" s="21">
        <f>Hort!AH85</f>
        <v>9</v>
      </c>
      <c r="M64" s="22">
        <f>Hort!AM85</f>
        <v>0</v>
      </c>
      <c r="N64" s="23">
        <f>Hort!AP85</f>
        <v>9</v>
      </c>
      <c r="O64" s="24">
        <f>Hort!AS85</f>
        <v>9</v>
      </c>
    </row>
    <row r="65" spans="1:15" x14ac:dyDescent="0.3">
      <c r="A65" s="64">
        <f>Hort!B86</f>
        <v>7001</v>
      </c>
      <c r="B65" s="211" t="s">
        <v>11</v>
      </c>
      <c r="C65" s="15">
        <f>Hort!D86</f>
        <v>7100</v>
      </c>
      <c r="D65" s="30">
        <f>Hort!F86</f>
        <v>0</v>
      </c>
      <c r="E65" s="31">
        <f>Hort!I86</f>
        <v>9</v>
      </c>
      <c r="F65" s="63">
        <f>Hort!L86</f>
        <v>9</v>
      </c>
      <c r="G65" s="10">
        <f>Hort!Q86</f>
        <v>0</v>
      </c>
      <c r="H65" s="13">
        <f>Hort!T86</f>
        <v>9</v>
      </c>
      <c r="I65" s="14">
        <f>Hort!W86</f>
        <v>9</v>
      </c>
      <c r="J65" s="18">
        <f>Hort!AB86</f>
        <v>0</v>
      </c>
      <c r="K65" s="20">
        <f>Hort!AE86</f>
        <v>9</v>
      </c>
      <c r="L65" s="21">
        <f>Hort!AH86</f>
        <v>9</v>
      </c>
      <c r="M65" s="22">
        <f>Hort!AM86</f>
        <v>0</v>
      </c>
      <c r="N65" s="23">
        <f>Hort!AP86</f>
        <v>9</v>
      </c>
      <c r="O65" s="24">
        <f>Hort!AS86</f>
        <v>9</v>
      </c>
    </row>
    <row r="66" spans="1:15" x14ac:dyDescent="0.3">
      <c r="A66" s="64">
        <f>Hort!B87</f>
        <v>7101</v>
      </c>
      <c r="B66" s="211" t="s">
        <v>11</v>
      </c>
      <c r="C66" s="15">
        <f>Hort!D87</f>
        <v>7200</v>
      </c>
      <c r="D66" s="30">
        <f>Hort!F87</f>
        <v>0</v>
      </c>
      <c r="E66" s="31">
        <f>Hort!I87</f>
        <v>9</v>
      </c>
      <c r="F66" s="63">
        <f>Hort!L87</f>
        <v>9</v>
      </c>
      <c r="G66" s="10">
        <f>Hort!Q87</f>
        <v>0</v>
      </c>
      <c r="H66" s="13">
        <f>Hort!T87</f>
        <v>9</v>
      </c>
      <c r="I66" s="14">
        <f>Hort!W87</f>
        <v>9</v>
      </c>
      <c r="J66" s="18">
        <f>Hort!AB87</f>
        <v>0</v>
      </c>
      <c r="K66" s="20">
        <f>Hort!AE87</f>
        <v>9</v>
      </c>
      <c r="L66" s="21">
        <f>Hort!AH87</f>
        <v>9</v>
      </c>
      <c r="M66" s="22">
        <f>Hort!AM87</f>
        <v>0</v>
      </c>
      <c r="N66" s="23">
        <f>Hort!AP87</f>
        <v>9</v>
      </c>
      <c r="O66" s="24">
        <f>Hort!AS87</f>
        <v>9</v>
      </c>
    </row>
    <row r="67" spans="1:15" x14ac:dyDescent="0.3">
      <c r="A67" s="64">
        <f>Hort!B90</f>
        <v>7401</v>
      </c>
      <c r="B67" s="211" t="s">
        <v>11</v>
      </c>
      <c r="C67" s="15">
        <f>Hort!D90</f>
        <v>7500</v>
      </c>
      <c r="D67" s="30">
        <f>Hort!F90</f>
        <v>0</v>
      </c>
      <c r="E67" s="31">
        <f>Hort!I90</f>
        <v>9</v>
      </c>
      <c r="F67" s="63">
        <f>Hort!L90</f>
        <v>9</v>
      </c>
      <c r="G67" s="10">
        <f>Hort!Q90</f>
        <v>0</v>
      </c>
      <c r="H67" s="13">
        <f>Hort!T90</f>
        <v>9</v>
      </c>
      <c r="I67" s="14">
        <f>Hort!W90</f>
        <v>9</v>
      </c>
      <c r="J67" s="18">
        <f>Hort!AB90</f>
        <v>0</v>
      </c>
      <c r="K67" s="20">
        <f>Hort!AE90</f>
        <v>9</v>
      </c>
      <c r="L67" s="21">
        <f>Hort!AH90</f>
        <v>9</v>
      </c>
      <c r="M67" s="22">
        <f>Hort!AM90</f>
        <v>0</v>
      </c>
      <c r="N67" s="23">
        <f>Hort!AP90</f>
        <v>9</v>
      </c>
      <c r="O67" s="24">
        <f>Hort!AS90</f>
        <v>9</v>
      </c>
    </row>
    <row r="68" spans="1:15" x14ac:dyDescent="0.3">
      <c r="A68" s="64">
        <f>Hort!B91</f>
        <v>7501</v>
      </c>
      <c r="B68" s="211" t="s">
        <v>11</v>
      </c>
      <c r="C68" s="15">
        <f>Hort!D91</f>
        <v>7600</v>
      </c>
      <c r="D68" s="30">
        <f>Hort!F91</f>
        <v>0</v>
      </c>
      <c r="E68" s="31">
        <f>Hort!I91</f>
        <v>9</v>
      </c>
      <c r="F68" s="63">
        <f>Hort!L91</f>
        <v>9</v>
      </c>
      <c r="G68" s="10">
        <f>Hort!Q91</f>
        <v>0</v>
      </c>
      <c r="H68" s="13">
        <f>Hort!T91</f>
        <v>9</v>
      </c>
      <c r="I68" s="14">
        <f>Hort!W91</f>
        <v>9</v>
      </c>
      <c r="J68" s="18">
        <f>Hort!AB91</f>
        <v>0</v>
      </c>
      <c r="K68" s="20">
        <f>Hort!AE91</f>
        <v>9</v>
      </c>
      <c r="L68" s="21">
        <f>Hort!AH91</f>
        <v>9</v>
      </c>
      <c r="M68" s="22">
        <f>Hort!AM91</f>
        <v>0</v>
      </c>
      <c r="N68" s="23">
        <f>Hort!AP91</f>
        <v>9</v>
      </c>
      <c r="O68" s="24">
        <f>Hort!AS91</f>
        <v>9</v>
      </c>
    </row>
    <row r="69" spans="1:15" x14ac:dyDescent="0.3">
      <c r="A69" s="64">
        <f>Hort!B92</f>
        <v>7601</v>
      </c>
      <c r="B69" s="211" t="s">
        <v>11</v>
      </c>
      <c r="C69" s="15">
        <f>Hort!D92</f>
        <v>7700</v>
      </c>
      <c r="D69" s="30">
        <f>Hort!F92</f>
        <v>0</v>
      </c>
      <c r="E69" s="31">
        <f>Hort!I92</f>
        <v>9</v>
      </c>
      <c r="F69" s="63">
        <f>Hort!L92</f>
        <v>9</v>
      </c>
      <c r="G69" s="10">
        <f>Hort!Q92</f>
        <v>0</v>
      </c>
      <c r="H69" s="13">
        <f>Hort!T92</f>
        <v>9</v>
      </c>
      <c r="I69" s="14">
        <f>Hort!W92</f>
        <v>9</v>
      </c>
      <c r="J69" s="18">
        <f>Hort!AB92</f>
        <v>0</v>
      </c>
      <c r="K69" s="20">
        <f>Hort!AE92</f>
        <v>9</v>
      </c>
      <c r="L69" s="21">
        <f>Hort!AH92</f>
        <v>9</v>
      </c>
      <c r="M69" s="22">
        <f>Hort!AM92</f>
        <v>0</v>
      </c>
      <c r="N69" s="23">
        <f>Hort!AP92</f>
        <v>9</v>
      </c>
      <c r="O69" s="24">
        <f>Hort!AS92</f>
        <v>9</v>
      </c>
    </row>
    <row r="70" spans="1:15" x14ac:dyDescent="0.3">
      <c r="A70" s="64">
        <f>Hort!B93</f>
        <v>7701</v>
      </c>
      <c r="B70" s="211" t="s">
        <v>11</v>
      </c>
      <c r="C70" s="15">
        <f>Hort!D93</f>
        <v>7800</v>
      </c>
      <c r="D70" s="30">
        <f>Hort!F93</f>
        <v>0</v>
      </c>
      <c r="E70" s="31">
        <f>Hort!I93</f>
        <v>9</v>
      </c>
      <c r="F70" s="63">
        <f>Hort!L93</f>
        <v>9</v>
      </c>
      <c r="G70" s="10">
        <f>Hort!Q93</f>
        <v>0</v>
      </c>
      <c r="H70" s="13">
        <f>Hort!T93</f>
        <v>9</v>
      </c>
      <c r="I70" s="14">
        <f>Hort!W93</f>
        <v>9</v>
      </c>
      <c r="J70" s="18">
        <f>Hort!AB93</f>
        <v>0</v>
      </c>
      <c r="K70" s="20">
        <f>Hort!AE93</f>
        <v>9</v>
      </c>
      <c r="L70" s="21">
        <f>Hort!AH93</f>
        <v>9</v>
      </c>
      <c r="M70" s="22">
        <f>Hort!AM93</f>
        <v>0</v>
      </c>
      <c r="N70" s="23">
        <f>Hort!AP93</f>
        <v>9</v>
      </c>
      <c r="O70" s="24">
        <f>Hort!AS93</f>
        <v>9</v>
      </c>
    </row>
    <row r="71" spans="1:15" x14ac:dyDescent="0.3">
      <c r="A71" s="64">
        <f>Hort!B94</f>
        <v>7801</v>
      </c>
      <c r="B71" s="211" t="s">
        <v>11</v>
      </c>
      <c r="C71" s="15">
        <f>Hort!D94</f>
        <v>7900</v>
      </c>
      <c r="D71" s="30">
        <f>Hort!F94</f>
        <v>0</v>
      </c>
      <c r="E71" s="31">
        <f>Hort!I94</f>
        <v>9</v>
      </c>
      <c r="F71" s="63">
        <f>Hort!L94</f>
        <v>9</v>
      </c>
      <c r="G71" s="10">
        <f>Hort!Q94</f>
        <v>0</v>
      </c>
      <c r="H71" s="13">
        <f>Hort!T94</f>
        <v>9</v>
      </c>
      <c r="I71" s="14">
        <f>Hort!W94</f>
        <v>9</v>
      </c>
      <c r="J71" s="18">
        <f>Hort!AB94</f>
        <v>0</v>
      </c>
      <c r="K71" s="20">
        <f>Hort!AE94</f>
        <v>9</v>
      </c>
      <c r="L71" s="21">
        <f>Hort!AH94</f>
        <v>9</v>
      </c>
      <c r="M71" s="22">
        <f>Hort!AM94</f>
        <v>0</v>
      </c>
      <c r="N71" s="23">
        <f>Hort!AP94</f>
        <v>9</v>
      </c>
      <c r="O71" s="24">
        <f>Hort!AS94</f>
        <v>9</v>
      </c>
    </row>
    <row r="72" spans="1:15" x14ac:dyDescent="0.3">
      <c r="A72" s="64">
        <f>Hort!B95</f>
        <v>7901</v>
      </c>
      <c r="B72" s="211" t="s">
        <v>11</v>
      </c>
      <c r="C72" s="15">
        <f>Hort!D95</f>
        <v>8000</v>
      </c>
      <c r="D72" s="30">
        <f>Hort!F95</f>
        <v>0</v>
      </c>
      <c r="E72" s="31">
        <f>Hort!I95</f>
        <v>9</v>
      </c>
      <c r="F72" s="63">
        <f>Hort!L95</f>
        <v>9</v>
      </c>
      <c r="G72" s="10">
        <f>Hort!Q95</f>
        <v>0</v>
      </c>
      <c r="H72" s="13">
        <f>Hort!T95</f>
        <v>9</v>
      </c>
      <c r="I72" s="14">
        <f>Hort!W95</f>
        <v>9</v>
      </c>
      <c r="J72" s="18">
        <f>Hort!AB95</f>
        <v>0</v>
      </c>
      <c r="K72" s="20">
        <f>Hort!AE95</f>
        <v>9</v>
      </c>
      <c r="L72" s="21">
        <f>Hort!AH95</f>
        <v>9</v>
      </c>
      <c r="M72" s="22">
        <f>Hort!AM95</f>
        <v>0</v>
      </c>
      <c r="N72" s="23">
        <f>Hort!AP95</f>
        <v>9</v>
      </c>
      <c r="O72" s="24">
        <f>Hort!AS95</f>
        <v>9</v>
      </c>
    </row>
    <row r="73" spans="1:15" ht="28.8" x14ac:dyDescent="0.3">
      <c r="A73" s="64">
        <f>Hort!B96</f>
        <v>8001</v>
      </c>
      <c r="B73" s="211" t="s">
        <v>12</v>
      </c>
      <c r="C73" s="4"/>
      <c r="D73" s="30">
        <f>Hort!F96</f>
        <v>0</v>
      </c>
      <c r="E73" s="31">
        <f>Hort!I96</f>
        <v>9</v>
      </c>
      <c r="F73" s="63">
        <f>Hort!L96</f>
        <v>9</v>
      </c>
      <c r="G73" s="10">
        <f>Hort!Q96</f>
        <v>0</v>
      </c>
      <c r="H73" s="13">
        <f>Hort!T96</f>
        <v>9</v>
      </c>
      <c r="I73" s="14">
        <f>Hort!W96</f>
        <v>9</v>
      </c>
      <c r="J73" s="18">
        <f>Hort!AB96</f>
        <v>0</v>
      </c>
      <c r="K73" s="20">
        <f>Hort!AE96</f>
        <v>9</v>
      </c>
      <c r="L73" s="21">
        <f>Hort!AH96</f>
        <v>9</v>
      </c>
      <c r="M73" s="22">
        <f>Hort!AM96</f>
        <v>0</v>
      </c>
      <c r="N73" s="23">
        <f>Hort!AP96</f>
        <v>9</v>
      </c>
      <c r="O73" s="24">
        <f>Hort!AS96</f>
        <v>9</v>
      </c>
    </row>
    <row r="74" spans="1:15" x14ac:dyDescent="0.3">
      <c r="A74" s="242" t="s">
        <v>7</v>
      </c>
      <c r="B74" s="242"/>
      <c r="C74" s="243"/>
      <c r="D74" s="30">
        <f>Hort!F97</f>
        <v>0</v>
      </c>
      <c r="E74" s="8"/>
      <c r="F74" s="8"/>
      <c r="G74" s="10"/>
      <c r="H74" s="13"/>
      <c r="I74" s="13"/>
      <c r="J74" s="18">
        <f>Hort!AB97</f>
        <v>0</v>
      </c>
      <c r="K74" s="20">
        <f>Hort!AE97</f>
        <v>0</v>
      </c>
      <c r="L74" s="21">
        <f>Hort!AH97</f>
        <v>0</v>
      </c>
      <c r="M74" s="22">
        <f>Hort!AM97</f>
        <v>0</v>
      </c>
      <c r="N74" s="23">
        <f>Hort!AP97</f>
        <v>0</v>
      </c>
      <c r="O74" s="24">
        <f>Hort!AS97</f>
        <v>0</v>
      </c>
    </row>
  </sheetData>
  <sheetProtection password="CA75" sheet="1" objects="1" scenarios="1"/>
  <mergeCells count="7">
    <mergeCell ref="H1:N1"/>
    <mergeCell ref="A74:C74"/>
    <mergeCell ref="A5:C5"/>
    <mergeCell ref="A6:C6"/>
    <mergeCell ref="A7:C7"/>
    <mergeCell ref="A8:C8"/>
    <mergeCell ref="A9:C9"/>
  </mergeCells>
  <printOptions horizontalCentered="1"/>
  <pageMargins left="0.70866141732283472" right="0.70866141732283472" top="0.39370078740157483" bottom="0.39370078740157483" header="0.31496062992125984" footer="0.31496062992125984"/>
  <pageSetup paperSize="9" scale="7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4"/>
  <sheetViews>
    <sheetView zoomScale="80" zoomScaleNormal="80" workbookViewId="0">
      <selection activeCell="A4" sqref="A4"/>
    </sheetView>
  </sheetViews>
  <sheetFormatPr baseColWidth="10" defaultRowHeight="14.4" x14ac:dyDescent="0.3"/>
  <cols>
    <col min="1" max="1" width="9.44140625" customWidth="1"/>
    <col min="2" max="2" width="7.33203125" customWidth="1"/>
    <col min="3" max="3" width="10.109375" customWidth="1"/>
  </cols>
  <sheetData>
    <row r="1" spans="1:15" ht="16.2" thickBot="1" x14ac:dyDescent="0.35">
      <c r="B1" s="216" t="s">
        <v>97</v>
      </c>
      <c r="C1" s="216"/>
      <c r="D1" s="216"/>
      <c r="E1" s="214"/>
      <c r="F1" s="214"/>
      <c r="G1" s="214"/>
      <c r="H1" s="280"/>
      <c r="I1" s="281"/>
      <c r="J1" s="281"/>
      <c r="K1" s="281"/>
      <c r="L1" s="281"/>
      <c r="M1" s="281"/>
      <c r="N1" s="282"/>
    </row>
    <row r="2" spans="1:15" ht="18.75" x14ac:dyDescent="0.3">
      <c r="A2" s="172" t="str">
        <f>'Kinderkrippe,-garten'!B2</f>
        <v>Tabellen: Beispielberechnung für Kostenbeiträge Kindertagesstätte, ohne Kindergeld</v>
      </c>
    </row>
    <row r="3" spans="1:15" ht="17.850000000000001" x14ac:dyDescent="0.35">
      <c r="A3" s="173" t="str">
        <f>'Kinderkrippe,-garten'!B3</f>
        <v xml:space="preserve">Kostenbeiträge Kinderkrippe, -garten </v>
      </c>
    </row>
    <row r="5" spans="1:15" x14ac:dyDescent="0.3">
      <c r="A5" s="225" t="str">
        <f>'Kinderkrippe,-garten'!B26</f>
        <v xml:space="preserve">Familien mit </v>
      </c>
      <c r="B5" s="225"/>
      <c r="C5" s="226"/>
      <c r="D5" s="86" t="str">
        <f>'Kinderkrippe,-garten'!E26</f>
        <v>einem Kind</v>
      </c>
      <c r="E5" s="100"/>
      <c r="F5" s="100"/>
      <c r="G5" s="86" t="str">
        <f>'Kinderkrippe,-garten'!P26</f>
        <v>zwei Kindern</v>
      </c>
      <c r="H5" s="101"/>
      <c r="I5" s="101"/>
      <c r="J5" s="98" t="str">
        <f>'Kinderkrippe,-garten'!AA26</f>
        <v>drei Kindern</v>
      </c>
      <c r="K5" s="103"/>
      <c r="L5" s="103"/>
      <c r="M5" s="93" t="str">
        <f>'Kinderkrippe,-garten'!AL26</f>
        <v>vier Kindern</v>
      </c>
      <c r="N5" s="93"/>
      <c r="O5" s="93"/>
    </row>
    <row r="6" spans="1:15" ht="111.75" customHeight="1" x14ac:dyDescent="0.3">
      <c r="A6" s="246"/>
      <c r="B6" s="247"/>
      <c r="C6" s="248"/>
      <c r="D6" s="105">
        <f>'Kinderkrippe,-garten'!F27</f>
        <v>1</v>
      </c>
      <c r="E6" s="56" t="str">
        <f>'Kinderkrippe,-garten'!I27</f>
        <v>prozentu-ale Erhöhung von der 1. Stufe zur 2. Betreu-ungsstufe</v>
      </c>
      <c r="F6" s="56" t="str">
        <f>'Kinderkrippe,-garten'!L27</f>
        <v>prozentu-ale Erhöhung von der 2. Stufe zur 3. Betreu-ungsstufe</v>
      </c>
      <c r="G6" s="110">
        <f>'Kinderkrippe,-garten'!Q27</f>
        <v>1</v>
      </c>
      <c r="H6" s="57" t="str">
        <f>'Kinderkrippe,-garten'!T27</f>
        <v>prozentu-ale Erhöhung von der 1. Stufe zur 2. Betreu-ungsstufe</v>
      </c>
      <c r="I6" s="57" t="str">
        <f>'Kinderkrippe,-garten'!W27</f>
        <v>prozentu-ale Erhöhung von der 2. Stufe zur 3. Betreu-ungsstufe</v>
      </c>
      <c r="J6" s="112">
        <f>'Kinderkrippe,-garten'!AB27</f>
        <v>1</v>
      </c>
      <c r="K6" s="114" t="str">
        <f>'Kinderkrippe,-garten'!AE27</f>
        <v>prozentu-ale Erhöhung von der 1. Stufe zur 2. Betreu-ungsstufe</v>
      </c>
      <c r="L6" s="114" t="str">
        <f>'Kinderkrippe,-garten'!AH27</f>
        <v>prozentu-ale Erhöhung von der 2. Stufe zur 3. Betreu-ungsstufe</v>
      </c>
      <c r="M6" s="117">
        <f>'Kinderkrippe,-garten'!AM27</f>
        <v>1</v>
      </c>
      <c r="N6" s="118" t="str">
        <f>'Kinderkrippe,-garten'!AP27</f>
        <v>prozentu-ale Erhöhung von der 1. Stufe zur 2. Betreu-ungsstufe</v>
      </c>
      <c r="O6" s="118" t="str">
        <f>'Kinderkrippe,-garten'!AS27</f>
        <v>prozentu-ale Erhöhung von der 2. Stufe zur 3. Betreu-ungsstufe</v>
      </c>
    </row>
    <row r="7" spans="1:15" ht="42" customHeight="1" x14ac:dyDescent="0.3">
      <c r="A7" s="218" t="str">
        <f>'Kinderkrippe,-garten'!B28</f>
        <v>prozentuale Erhöhung mit steigendem Betreuungsumgang</v>
      </c>
      <c r="B7" s="219"/>
      <c r="C7" s="220"/>
      <c r="D7" s="105"/>
      <c r="E7" s="56">
        <f>'Kinderkrippe,-garten'!I28</f>
        <v>0.08</v>
      </c>
      <c r="F7" s="56">
        <f>'Kinderkrippe,-garten'!L28</f>
        <v>0.12</v>
      </c>
      <c r="G7" s="110"/>
      <c r="H7" s="57">
        <f>'Kinderkrippe,-garten'!T28</f>
        <v>0.08</v>
      </c>
      <c r="I7" s="57">
        <f>'Kinderkrippe,-garten'!W28</f>
        <v>0.12</v>
      </c>
      <c r="J7" s="124"/>
      <c r="K7" s="53">
        <f>'Kinderkrippe,-garten'!AE28</f>
        <v>0.08</v>
      </c>
      <c r="L7" s="53">
        <f>'Kinderkrippe,-garten'!AH28</f>
        <v>0.12</v>
      </c>
      <c r="M7" s="129"/>
      <c r="N7" s="52">
        <f>'Kinderkrippe,-garten'!AP28</f>
        <v>0.08</v>
      </c>
      <c r="O7" s="52">
        <f>'Kinderkrippe,-garten'!AS28</f>
        <v>0.12</v>
      </c>
    </row>
    <row r="8" spans="1:15" x14ac:dyDescent="0.3">
      <c r="A8" s="244" t="str">
        <f>'Kinderkrippe,-garten'!B29</f>
        <v>Betreuungsumfänge</v>
      </c>
      <c r="B8" s="244"/>
      <c r="C8" s="245"/>
      <c r="D8" s="58" t="str">
        <f>'Kinderkrippe,-garten'!F29</f>
        <v>bis 6h</v>
      </c>
      <c r="E8" s="59" t="str">
        <f>'Kinderkrippe,-garten'!I29</f>
        <v>bis 9h</v>
      </c>
      <c r="F8" s="60" t="str">
        <f>'Kinderkrippe,-garten'!L29</f>
        <v>mehr als 9 h</v>
      </c>
      <c r="G8" s="134" t="str">
        <f>'Kinderkrippe,-garten'!Q29</f>
        <v>bis 6h</v>
      </c>
      <c r="H8" s="135" t="str">
        <f>'Kinderkrippe,-garten'!T29</f>
        <v>bis 9h</v>
      </c>
      <c r="I8" s="136" t="str">
        <f>'Kinderkrippe,-garten'!W29</f>
        <v>mehr als 9 h</v>
      </c>
      <c r="J8" s="140" t="str">
        <f>'Kinderkrippe,-garten'!AB29</f>
        <v>bis 6h</v>
      </c>
      <c r="K8" s="140" t="str">
        <f>'Kinderkrippe,-garten'!AE29</f>
        <v>bis 9h</v>
      </c>
      <c r="L8" s="142" t="str">
        <f>'Kinderkrippe,-garten'!AH29</f>
        <v>mehr als 9 h</v>
      </c>
      <c r="M8" s="146" t="str">
        <f>'Kinderkrippe,-garten'!AM29</f>
        <v>bis 6h</v>
      </c>
      <c r="N8" s="146" t="str">
        <f>'Kinderkrippe,-garten'!AP29</f>
        <v>bis 9h</v>
      </c>
      <c r="O8" s="147" t="str">
        <f>'Kinderkrippe,-garten'!AS29</f>
        <v>mehr als 9 h</v>
      </c>
    </row>
    <row r="9" spans="1:15" x14ac:dyDescent="0.3">
      <c r="A9" s="246" t="str">
        <f>'Kinderkrippe,-garten'!B30</f>
        <v>Nettoeinkommen je Monat</v>
      </c>
      <c r="B9" s="247"/>
      <c r="C9" s="248"/>
      <c r="D9" s="149" t="str">
        <f>'Kinderkrippe,-garten'!F30</f>
        <v>Betrag</v>
      </c>
      <c r="E9" s="151" t="str">
        <f>'Kinderkrippe,-garten'!I30</f>
        <v>Betrag</v>
      </c>
      <c r="F9" s="151" t="str">
        <f>'Kinderkrippe,-garten'!L30</f>
        <v>Betrag</v>
      </c>
      <c r="G9" s="154" t="str">
        <f>'Kinderkrippe,-garten'!Q30</f>
        <v>Betrag</v>
      </c>
      <c r="H9" s="154" t="str">
        <f>'Kinderkrippe,-garten'!T30</f>
        <v>Betrag</v>
      </c>
      <c r="I9" s="176" t="str">
        <f>'Kinderkrippe,-garten'!W30</f>
        <v>Betrag</v>
      </c>
      <c r="J9" s="158" t="str">
        <f>'Kinderkrippe,-garten'!AB30</f>
        <v>Betrag</v>
      </c>
      <c r="K9" s="158" t="str">
        <f>'Kinderkrippe,-garten'!AE30</f>
        <v>Betrag</v>
      </c>
      <c r="L9" s="158" t="str">
        <f>'Kinderkrippe,-garten'!AH30</f>
        <v>Betrag</v>
      </c>
      <c r="M9" s="164" t="str">
        <f>'Kinderkrippe,-garten'!AM30</f>
        <v>Betrag</v>
      </c>
      <c r="N9" s="164" t="str">
        <f>'Kinderkrippe,-garten'!AP30</f>
        <v>Betrag</v>
      </c>
      <c r="O9" s="164" t="str">
        <f>'Kinderkrippe,-garten'!AS30</f>
        <v>Betrag</v>
      </c>
    </row>
    <row r="10" spans="1:15" x14ac:dyDescent="0.3">
      <c r="A10" s="61"/>
      <c r="B10" s="61" t="s">
        <v>11</v>
      </c>
      <c r="C10" s="51">
        <f>'Kinderkrippe,-garten'!D31</f>
        <v>1600</v>
      </c>
      <c r="D10" s="30">
        <f>'Kinderkrippe,-garten'!F31</f>
        <v>14</v>
      </c>
      <c r="E10" s="31">
        <f>'Kinderkrippe,-garten'!I31</f>
        <v>0</v>
      </c>
      <c r="F10" s="63">
        <f>'Kinderkrippe,-garten'!L31</f>
        <v>0</v>
      </c>
      <c r="G10" s="10">
        <f>'Kinderkrippe,-garten'!Q31</f>
        <v>14</v>
      </c>
      <c r="H10" s="13">
        <f>'Kinderkrippe,-garten'!T31</f>
        <v>0</v>
      </c>
      <c r="I10" s="14">
        <f>'Kinderkrippe,-garten'!W31</f>
        <v>0</v>
      </c>
      <c r="J10" s="18">
        <f>'Kinderkrippe,-garten'!AB31</f>
        <v>14</v>
      </c>
      <c r="K10" s="20">
        <f>'Kinderkrippe,-garten'!AE31</f>
        <v>0</v>
      </c>
      <c r="L10" s="21">
        <f>'Kinderkrippe,-garten'!AH31</f>
        <v>0</v>
      </c>
      <c r="M10" s="22">
        <f>'Kinderkrippe,-garten'!AM31</f>
        <v>14</v>
      </c>
      <c r="N10" s="23">
        <f>'Kinderkrippe,-garten'!AP31</f>
        <v>0</v>
      </c>
      <c r="O10" s="24">
        <f>'Kinderkrippe,-garten'!AS31</f>
        <v>0</v>
      </c>
    </row>
    <row r="11" spans="1:15" x14ac:dyDescent="0.3">
      <c r="A11" s="64">
        <f>'Kinderkrippe,-garten'!B32</f>
        <v>1601</v>
      </c>
      <c r="B11" s="61" t="s">
        <v>11</v>
      </c>
      <c r="C11" s="15">
        <f>'Kinderkrippe,-garten'!D32</f>
        <v>1700</v>
      </c>
      <c r="D11" s="30">
        <f>'Kinderkrippe,-garten'!F32</f>
        <v>16</v>
      </c>
      <c r="E11" s="31">
        <f>'Kinderkrippe,-garten'!I32</f>
        <v>0</v>
      </c>
      <c r="F11" s="63">
        <f>'Kinderkrippe,-garten'!L32</f>
        <v>0</v>
      </c>
      <c r="G11" s="10">
        <f>'Kinderkrippe,-garten'!Q32</f>
        <v>14</v>
      </c>
      <c r="H11" s="13">
        <f>'Kinderkrippe,-garten'!T32</f>
        <v>0</v>
      </c>
      <c r="I11" s="14">
        <f>'Kinderkrippe,-garten'!W32</f>
        <v>0</v>
      </c>
      <c r="J11" s="18">
        <f>'Kinderkrippe,-garten'!AB32</f>
        <v>14</v>
      </c>
      <c r="K11" s="20">
        <f>'Kinderkrippe,-garten'!AE32</f>
        <v>0</v>
      </c>
      <c r="L11" s="21">
        <f>'Kinderkrippe,-garten'!AH32</f>
        <v>0</v>
      </c>
      <c r="M11" s="22">
        <f>'Kinderkrippe,-garten'!AM32</f>
        <v>14</v>
      </c>
      <c r="N11" s="23">
        <f>'Kinderkrippe,-garten'!AP32</f>
        <v>0</v>
      </c>
      <c r="O11" s="24">
        <f>'Kinderkrippe,-garten'!AS32</f>
        <v>0</v>
      </c>
    </row>
    <row r="12" spans="1:15" x14ac:dyDescent="0.3">
      <c r="A12" s="64">
        <f>'Kinderkrippe,-garten'!B33</f>
        <v>1701</v>
      </c>
      <c r="B12" s="61" t="s">
        <v>11</v>
      </c>
      <c r="C12" s="15">
        <f>'Kinderkrippe,-garten'!D33</f>
        <v>1800</v>
      </c>
      <c r="D12" s="30">
        <f>'Kinderkrippe,-garten'!F33</f>
        <v>18</v>
      </c>
      <c r="E12" s="31">
        <f>'Kinderkrippe,-garten'!I33</f>
        <v>0</v>
      </c>
      <c r="F12" s="63">
        <f>'Kinderkrippe,-garten'!L33</f>
        <v>0</v>
      </c>
      <c r="G12" s="10">
        <f>'Kinderkrippe,-garten'!Q33</f>
        <v>14</v>
      </c>
      <c r="H12" s="13">
        <f>'Kinderkrippe,-garten'!T33</f>
        <v>0</v>
      </c>
      <c r="I12" s="14">
        <f>'Kinderkrippe,-garten'!W33</f>
        <v>0</v>
      </c>
      <c r="J12" s="18">
        <f>'Kinderkrippe,-garten'!AB33</f>
        <v>14</v>
      </c>
      <c r="K12" s="20">
        <f>'Kinderkrippe,-garten'!AE33</f>
        <v>0</v>
      </c>
      <c r="L12" s="21">
        <f>'Kinderkrippe,-garten'!AH33</f>
        <v>0</v>
      </c>
      <c r="M12" s="22">
        <f>'Kinderkrippe,-garten'!AM33</f>
        <v>14</v>
      </c>
      <c r="N12" s="23">
        <f>'Kinderkrippe,-garten'!AP33</f>
        <v>0</v>
      </c>
      <c r="O12" s="24">
        <f>'Kinderkrippe,-garten'!AS33</f>
        <v>0</v>
      </c>
    </row>
    <row r="13" spans="1:15" x14ac:dyDescent="0.3">
      <c r="A13" s="64">
        <f>'Kinderkrippe,-garten'!B34</f>
        <v>1801</v>
      </c>
      <c r="B13" s="61" t="s">
        <v>11</v>
      </c>
      <c r="C13" s="15">
        <f>'Kinderkrippe,-garten'!D34</f>
        <v>1900</v>
      </c>
      <c r="D13" s="30">
        <f>'Kinderkrippe,-garten'!F34</f>
        <v>0</v>
      </c>
      <c r="E13" s="31">
        <f>'Kinderkrippe,-garten'!I34</f>
        <v>20</v>
      </c>
      <c r="F13" s="63">
        <f>'Kinderkrippe,-garten'!L34</f>
        <v>20</v>
      </c>
      <c r="G13" s="10">
        <f>'Kinderkrippe,-garten'!Q34</f>
        <v>14</v>
      </c>
      <c r="H13" s="13">
        <f>'Kinderkrippe,-garten'!T34</f>
        <v>0</v>
      </c>
      <c r="I13" s="14">
        <f>'Kinderkrippe,-garten'!W34</f>
        <v>0</v>
      </c>
      <c r="J13" s="18">
        <f>'Kinderkrippe,-garten'!AB34</f>
        <v>14</v>
      </c>
      <c r="K13" s="20">
        <f>'Kinderkrippe,-garten'!AE34</f>
        <v>0</v>
      </c>
      <c r="L13" s="21">
        <f>'Kinderkrippe,-garten'!AH34</f>
        <v>0</v>
      </c>
      <c r="M13" s="22">
        <f>'Kinderkrippe,-garten'!AM34</f>
        <v>14</v>
      </c>
      <c r="N13" s="23">
        <f>'Kinderkrippe,-garten'!AP34</f>
        <v>0</v>
      </c>
      <c r="O13" s="24">
        <f>'Kinderkrippe,-garten'!AS34</f>
        <v>0</v>
      </c>
    </row>
    <row r="14" spans="1:15" x14ac:dyDescent="0.3">
      <c r="A14" s="64">
        <f>'Kinderkrippe,-garten'!B35</f>
        <v>1901</v>
      </c>
      <c r="B14" s="61" t="s">
        <v>11</v>
      </c>
      <c r="C14" s="15">
        <f>'Kinderkrippe,-garten'!D35</f>
        <v>2000</v>
      </c>
      <c r="D14" s="30">
        <f>'Kinderkrippe,-garten'!F35</f>
        <v>0</v>
      </c>
      <c r="E14" s="31">
        <f>'Kinderkrippe,-garten'!I35</f>
        <v>20</v>
      </c>
      <c r="F14" s="63">
        <f>'Kinderkrippe,-garten'!L35</f>
        <v>20</v>
      </c>
      <c r="G14" s="10">
        <f>'Kinderkrippe,-garten'!Q35</f>
        <v>14</v>
      </c>
      <c r="H14" s="13">
        <f>'Kinderkrippe,-garten'!T35</f>
        <v>0</v>
      </c>
      <c r="I14" s="14">
        <f>'Kinderkrippe,-garten'!W35</f>
        <v>0</v>
      </c>
      <c r="J14" s="18">
        <f>'Kinderkrippe,-garten'!AB35</f>
        <v>14</v>
      </c>
      <c r="K14" s="20">
        <f>'Kinderkrippe,-garten'!AE35</f>
        <v>0</v>
      </c>
      <c r="L14" s="21">
        <f>'Kinderkrippe,-garten'!AH35</f>
        <v>0</v>
      </c>
      <c r="M14" s="22">
        <f>'Kinderkrippe,-garten'!AM35</f>
        <v>14</v>
      </c>
      <c r="N14" s="23">
        <f>'Kinderkrippe,-garten'!AP35</f>
        <v>0</v>
      </c>
      <c r="O14" s="24">
        <f>'Kinderkrippe,-garten'!AS35</f>
        <v>0</v>
      </c>
    </row>
    <row r="15" spans="1:15" x14ac:dyDescent="0.3">
      <c r="A15" s="64">
        <f>'Kinderkrippe,-garten'!B36</f>
        <v>2001</v>
      </c>
      <c r="B15" s="61" t="s">
        <v>11</v>
      </c>
      <c r="C15" s="15">
        <f>'Kinderkrippe,-garten'!D36</f>
        <v>2100</v>
      </c>
      <c r="D15" s="30">
        <f>'Kinderkrippe,-garten'!F36</f>
        <v>0</v>
      </c>
      <c r="E15" s="31">
        <f>'Kinderkrippe,-garten'!I36</f>
        <v>20</v>
      </c>
      <c r="F15" s="63">
        <f>'Kinderkrippe,-garten'!L36</f>
        <v>20</v>
      </c>
      <c r="G15" s="10">
        <f>'Kinderkrippe,-garten'!Q36</f>
        <v>14</v>
      </c>
      <c r="H15" s="13">
        <f>'Kinderkrippe,-garten'!T36</f>
        <v>0</v>
      </c>
      <c r="I15" s="14">
        <f>'Kinderkrippe,-garten'!W36</f>
        <v>0</v>
      </c>
      <c r="J15" s="18">
        <f>'Kinderkrippe,-garten'!AB36</f>
        <v>14</v>
      </c>
      <c r="K15" s="20">
        <f>'Kinderkrippe,-garten'!AE36</f>
        <v>0</v>
      </c>
      <c r="L15" s="21">
        <f>'Kinderkrippe,-garten'!AH36</f>
        <v>0</v>
      </c>
      <c r="M15" s="22">
        <f>'Kinderkrippe,-garten'!AM36</f>
        <v>14</v>
      </c>
      <c r="N15" s="23">
        <f>'Kinderkrippe,-garten'!AP36</f>
        <v>0</v>
      </c>
      <c r="O15" s="24">
        <f>'Kinderkrippe,-garten'!AS36</f>
        <v>0</v>
      </c>
    </row>
    <row r="16" spans="1:15" x14ac:dyDescent="0.3">
      <c r="A16" s="64">
        <f>'Kinderkrippe,-garten'!B37</f>
        <v>2101</v>
      </c>
      <c r="B16" s="61" t="s">
        <v>11</v>
      </c>
      <c r="C16" s="15">
        <f>'Kinderkrippe,-garten'!D37</f>
        <v>2200</v>
      </c>
      <c r="D16" s="30">
        <f>'Kinderkrippe,-garten'!F37</f>
        <v>0</v>
      </c>
      <c r="E16" s="31">
        <f>'Kinderkrippe,-garten'!I37</f>
        <v>20</v>
      </c>
      <c r="F16" s="63">
        <f>'Kinderkrippe,-garten'!L37</f>
        <v>20</v>
      </c>
      <c r="G16" s="10">
        <f>'Kinderkrippe,-garten'!Q37</f>
        <v>14</v>
      </c>
      <c r="H16" s="13">
        <f>'Kinderkrippe,-garten'!T37</f>
        <v>0</v>
      </c>
      <c r="I16" s="14">
        <f>'Kinderkrippe,-garten'!W37</f>
        <v>0</v>
      </c>
      <c r="J16" s="18">
        <f>'Kinderkrippe,-garten'!AB37</f>
        <v>14</v>
      </c>
      <c r="K16" s="20">
        <f>'Kinderkrippe,-garten'!AE37</f>
        <v>0</v>
      </c>
      <c r="L16" s="21">
        <f>'Kinderkrippe,-garten'!AH37</f>
        <v>0</v>
      </c>
      <c r="M16" s="22">
        <f>'Kinderkrippe,-garten'!AM37</f>
        <v>14</v>
      </c>
      <c r="N16" s="23">
        <f>'Kinderkrippe,-garten'!AP37</f>
        <v>0</v>
      </c>
      <c r="O16" s="24">
        <f>'Kinderkrippe,-garten'!AS37</f>
        <v>0</v>
      </c>
    </row>
    <row r="17" spans="1:15" x14ac:dyDescent="0.3">
      <c r="A17" s="64">
        <f>'Kinderkrippe,-garten'!B38</f>
        <v>2201</v>
      </c>
      <c r="B17" s="61" t="s">
        <v>11</v>
      </c>
      <c r="C17" s="15">
        <f>'Kinderkrippe,-garten'!D38</f>
        <v>2300</v>
      </c>
      <c r="D17" s="30">
        <f>'Kinderkrippe,-garten'!F38</f>
        <v>0</v>
      </c>
      <c r="E17" s="31">
        <f>'Kinderkrippe,-garten'!I38</f>
        <v>20</v>
      </c>
      <c r="F17" s="63">
        <f>'Kinderkrippe,-garten'!L38</f>
        <v>20</v>
      </c>
      <c r="G17" s="10">
        <f>'Kinderkrippe,-garten'!Q38</f>
        <v>0</v>
      </c>
      <c r="H17" s="13">
        <f>'Kinderkrippe,-garten'!T38</f>
        <v>20</v>
      </c>
      <c r="I17" s="14">
        <f>'Kinderkrippe,-garten'!W38</f>
        <v>20</v>
      </c>
      <c r="J17" s="18">
        <f>'Kinderkrippe,-garten'!AB38</f>
        <v>14</v>
      </c>
      <c r="K17" s="20">
        <f>'Kinderkrippe,-garten'!AE38</f>
        <v>0</v>
      </c>
      <c r="L17" s="21">
        <f>'Kinderkrippe,-garten'!AH38</f>
        <v>0</v>
      </c>
      <c r="M17" s="22">
        <f>'Kinderkrippe,-garten'!AM38</f>
        <v>14</v>
      </c>
      <c r="N17" s="23">
        <f>'Kinderkrippe,-garten'!AP38</f>
        <v>0</v>
      </c>
      <c r="O17" s="24">
        <f>'Kinderkrippe,-garten'!AS38</f>
        <v>0</v>
      </c>
    </row>
    <row r="18" spans="1:15" x14ac:dyDescent="0.3">
      <c r="A18" s="64">
        <f>'Kinderkrippe,-garten'!B39</f>
        <v>2301</v>
      </c>
      <c r="B18" s="61" t="s">
        <v>11</v>
      </c>
      <c r="C18" s="15">
        <f>'Kinderkrippe,-garten'!D39</f>
        <v>2400</v>
      </c>
      <c r="D18" s="30">
        <f>'Kinderkrippe,-garten'!F39</f>
        <v>0</v>
      </c>
      <c r="E18" s="31">
        <f>'Kinderkrippe,-garten'!I39</f>
        <v>20</v>
      </c>
      <c r="F18" s="63">
        <f>'Kinderkrippe,-garten'!L39</f>
        <v>20</v>
      </c>
      <c r="G18" s="10">
        <f>'Kinderkrippe,-garten'!Q39</f>
        <v>0</v>
      </c>
      <c r="H18" s="13">
        <f>'Kinderkrippe,-garten'!T39</f>
        <v>20</v>
      </c>
      <c r="I18" s="14">
        <f>'Kinderkrippe,-garten'!W39</f>
        <v>20</v>
      </c>
      <c r="J18" s="18">
        <f>'Kinderkrippe,-garten'!AB39</f>
        <v>14</v>
      </c>
      <c r="K18" s="20">
        <f>'Kinderkrippe,-garten'!AE39</f>
        <v>0</v>
      </c>
      <c r="L18" s="21">
        <f>'Kinderkrippe,-garten'!AH39</f>
        <v>0</v>
      </c>
      <c r="M18" s="22">
        <f>'Kinderkrippe,-garten'!AM39</f>
        <v>14</v>
      </c>
      <c r="N18" s="23">
        <f>'Kinderkrippe,-garten'!AP39</f>
        <v>0</v>
      </c>
      <c r="O18" s="24">
        <f>'Kinderkrippe,-garten'!AS39</f>
        <v>0</v>
      </c>
    </row>
    <row r="19" spans="1:15" x14ac:dyDescent="0.3">
      <c r="A19" s="64">
        <f>'Kinderkrippe,-garten'!B40</f>
        <v>2401</v>
      </c>
      <c r="B19" s="61" t="s">
        <v>11</v>
      </c>
      <c r="C19" s="15">
        <f>'Kinderkrippe,-garten'!D40</f>
        <v>2500</v>
      </c>
      <c r="D19" s="30">
        <f>'Kinderkrippe,-garten'!F40</f>
        <v>0</v>
      </c>
      <c r="E19" s="31">
        <f>'Kinderkrippe,-garten'!I40</f>
        <v>20</v>
      </c>
      <c r="F19" s="63">
        <f>'Kinderkrippe,-garten'!L40</f>
        <v>20</v>
      </c>
      <c r="G19" s="10">
        <f>'Kinderkrippe,-garten'!Q40</f>
        <v>0</v>
      </c>
      <c r="H19" s="13">
        <f>'Kinderkrippe,-garten'!T40</f>
        <v>20</v>
      </c>
      <c r="I19" s="14">
        <f>'Kinderkrippe,-garten'!W40</f>
        <v>20</v>
      </c>
      <c r="J19" s="18">
        <f>'Kinderkrippe,-garten'!AB40</f>
        <v>14</v>
      </c>
      <c r="K19" s="20">
        <f>'Kinderkrippe,-garten'!AE40</f>
        <v>0</v>
      </c>
      <c r="L19" s="21">
        <f>'Kinderkrippe,-garten'!AH40</f>
        <v>0</v>
      </c>
      <c r="M19" s="22">
        <f>'Kinderkrippe,-garten'!AM40</f>
        <v>14</v>
      </c>
      <c r="N19" s="23">
        <f>'Kinderkrippe,-garten'!AP40</f>
        <v>0</v>
      </c>
      <c r="O19" s="24">
        <f>'Kinderkrippe,-garten'!AS40</f>
        <v>0</v>
      </c>
    </row>
    <row r="20" spans="1:15" x14ac:dyDescent="0.3">
      <c r="A20" s="64">
        <f>'Kinderkrippe,-garten'!B41</f>
        <v>2501</v>
      </c>
      <c r="B20" s="61" t="s">
        <v>11</v>
      </c>
      <c r="C20" s="15">
        <f>'Kinderkrippe,-garten'!D41</f>
        <v>2600</v>
      </c>
      <c r="D20" s="30">
        <f>'Kinderkrippe,-garten'!F41</f>
        <v>0</v>
      </c>
      <c r="E20" s="31">
        <f>'Kinderkrippe,-garten'!I41</f>
        <v>20</v>
      </c>
      <c r="F20" s="63">
        <f>'Kinderkrippe,-garten'!L41</f>
        <v>20</v>
      </c>
      <c r="G20" s="10">
        <f>'Kinderkrippe,-garten'!Q41</f>
        <v>0</v>
      </c>
      <c r="H20" s="13">
        <f>'Kinderkrippe,-garten'!T41</f>
        <v>20</v>
      </c>
      <c r="I20" s="14">
        <f>'Kinderkrippe,-garten'!W41</f>
        <v>20</v>
      </c>
      <c r="J20" s="18">
        <f>'Kinderkrippe,-garten'!AB41</f>
        <v>0</v>
      </c>
      <c r="K20" s="20">
        <f>'Kinderkrippe,-garten'!AE41</f>
        <v>20</v>
      </c>
      <c r="L20" s="21">
        <f>'Kinderkrippe,-garten'!AH41</f>
        <v>20</v>
      </c>
      <c r="M20" s="22">
        <f>'Kinderkrippe,-garten'!AM41</f>
        <v>14</v>
      </c>
      <c r="N20" s="23">
        <f>'Kinderkrippe,-garten'!AP41</f>
        <v>0</v>
      </c>
      <c r="O20" s="24">
        <f>'Kinderkrippe,-garten'!AS41</f>
        <v>0</v>
      </c>
    </row>
    <row r="21" spans="1:15" x14ac:dyDescent="0.3">
      <c r="A21" s="64">
        <f>'Kinderkrippe,-garten'!B42</f>
        <v>2601</v>
      </c>
      <c r="B21" s="61" t="s">
        <v>11</v>
      </c>
      <c r="C21" s="15">
        <f>'Kinderkrippe,-garten'!D42</f>
        <v>2700</v>
      </c>
      <c r="D21" s="30">
        <f>'Kinderkrippe,-garten'!F42</f>
        <v>0</v>
      </c>
      <c r="E21" s="31">
        <f>'Kinderkrippe,-garten'!I42</f>
        <v>20</v>
      </c>
      <c r="F21" s="63">
        <f>'Kinderkrippe,-garten'!L42</f>
        <v>20</v>
      </c>
      <c r="G21" s="10">
        <f>'Kinderkrippe,-garten'!Q42</f>
        <v>0</v>
      </c>
      <c r="H21" s="13">
        <f>'Kinderkrippe,-garten'!T42</f>
        <v>20</v>
      </c>
      <c r="I21" s="14">
        <f>'Kinderkrippe,-garten'!W42</f>
        <v>20</v>
      </c>
      <c r="J21" s="18">
        <f>'Kinderkrippe,-garten'!AB42</f>
        <v>0</v>
      </c>
      <c r="K21" s="20">
        <f>'Kinderkrippe,-garten'!AE42</f>
        <v>20</v>
      </c>
      <c r="L21" s="21">
        <f>'Kinderkrippe,-garten'!AH42</f>
        <v>20</v>
      </c>
      <c r="M21" s="22">
        <f>'Kinderkrippe,-garten'!AM42</f>
        <v>14</v>
      </c>
      <c r="N21" s="23">
        <f>'Kinderkrippe,-garten'!AP42</f>
        <v>0</v>
      </c>
      <c r="O21" s="24">
        <f>'Kinderkrippe,-garten'!AS42</f>
        <v>0</v>
      </c>
    </row>
    <row r="22" spans="1:15" x14ac:dyDescent="0.3">
      <c r="A22" s="64">
        <f>'Kinderkrippe,-garten'!B43</f>
        <v>2701</v>
      </c>
      <c r="B22" s="61" t="s">
        <v>11</v>
      </c>
      <c r="C22" s="15">
        <f>'Kinderkrippe,-garten'!D43</f>
        <v>2800</v>
      </c>
      <c r="D22" s="30">
        <f>'Kinderkrippe,-garten'!F43</f>
        <v>0</v>
      </c>
      <c r="E22" s="31">
        <f>'Kinderkrippe,-garten'!I43</f>
        <v>20</v>
      </c>
      <c r="F22" s="63">
        <f>'Kinderkrippe,-garten'!L43</f>
        <v>20</v>
      </c>
      <c r="G22" s="10">
        <f>'Kinderkrippe,-garten'!Q43</f>
        <v>0</v>
      </c>
      <c r="H22" s="13">
        <f>'Kinderkrippe,-garten'!T43</f>
        <v>20</v>
      </c>
      <c r="I22" s="14">
        <f>'Kinderkrippe,-garten'!W43</f>
        <v>20</v>
      </c>
      <c r="J22" s="18">
        <f>'Kinderkrippe,-garten'!AB43</f>
        <v>0</v>
      </c>
      <c r="K22" s="20">
        <f>'Kinderkrippe,-garten'!AE43</f>
        <v>20</v>
      </c>
      <c r="L22" s="21">
        <f>'Kinderkrippe,-garten'!AH43</f>
        <v>20</v>
      </c>
      <c r="M22" s="22">
        <f>'Kinderkrippe,-garten'!AM43</f>
        <v>14</v>
      </c>
      <c r="N22" s="23">
        <f>'Kinderkrippe,-garten'!AP43</f>
        <v>0</v>
      </c>
      <c r="O22" s="24">
        <f>'Kinderkrippe,-garten'!AS43</f>
        <v>0</v>
      </c>
    </row>
    <row r="23" spans="1:15" x14ac:dyDescent="0.3">
      <c r="A23" s="64">
        <f>'Kinderkrippe,-garten'!B44</f>
        <v>2801</v>
      </c>
      <c r="B23" s="61" t="s">
        <v>11</v>
      </c>
      <c r="C23" s="15">
        <f>'Kinderkrippe,-garten'!D44</f>
        <v>2900</v>
      </c>
      <c r="D23" s="30">
        <f>'Kinderkrippe,-garten'!F44</f>
        <v>0</v>
      </c>
      <c r="E23" s="31">
        <f>'Kinderkrippe,-garten'!I44</f>
        <v>20</v>
      </c>
      <c r="F23" s="63">
        <f>'Kinderkrippe,-garten'!L44</f>
        <v>20</v>
      </c>
      <c r="G23" s="10">
        <f>'Kinderkrippe,-garten'!Q44</f>
        <v>0</v>
      </c>
      <c r="H23" s="13">
        <f>'Kinderkrippe,-garten'!T44</f>
        <v>20</v>
      </c>
      <c r="I23" s="14">
        <f>'Kinderkrippe,-garten'!W44</f>
        <v>20</v>
      </c>
      <c r="J23" s="18">
        <f>'Kinderkrippe,-garten'!AB44</f>
        <v>0</v>
      </c>
      <c r="K23" s="20">
        <f>'Kinderkrippe,-garten'!AE44</f>
        <v>20</v>
      </c>
      <c r="L23" s="21">
        <f>'Kinderkrippe,-garten'!AH44</f>
        <v>20</v>
      </c>
      <c r="M23" s="22">
        <f>'Kinderkrippe,-garten'!AM44</f>
        <v>0</v>
      </c>
      <c r="N23" s="23">
        <f>'Kinderkrippe,-garten'!AP44</f>
        <v>20</v>
      </c>
      <c r="O23" s="24">
        <f>'Kinderkrippe,-garten'!AS44</f>
        <v>20</v>
      </c>
    </row>
    <row r="24" spans="1:15" x14ac:dyDescent="0.3">
      <c r="A24" s="64">
        <f>'Kinderkrippe,-garten'!B45</f>
        <v>2901</v>
      </c>
      <c r="B24" s="61" t="s">
        <v>11</v>
      </c>
      <c r="C24" s="15">
        <f>'Kinderkrippe,-garten'!D45</f>
        <v>3000</v>
      </c>
      <c r="D24" s="30">
        <f>'Kinderkrippe,-garten'!F45</f>
        <v>0</v>
      </c>
      <c r="E24" s="31">
        <f>'Kinderkrippe,-garten'!I45</f>
        <v>20</v>
      </c>
      <c r="F24" s="63">
        <f>'Kinderkrippe,-garten'!L45</f>
        <v>20</v>
      </c>
      <c r="G24" s="10">
        <f>'Kinderkrippe,-garten'!Q45</f>
        <v>0</v>
      </c>
      <c r="H24" s="13">
        <f>'Kinderkrippe,-garten'!T45</f>
        <v>20</v>
      </c>
      <c r="I24" s="14">
        <f>'Kinderkrippe,-garten'!W45</f>
        <v>20</v>
      </c>
      <c r="J24" s="18">
        <f>'Kinderkrippe,-garten'!AB45</f>
        <v>0</v>
      </c>
      <c r="K24" s="20">
        <f>'Kinderkrippe,-garten'!AE45</f>
        <v>20</v>
      </c>
      <c r="L24" s="21">
        <f>'Kinderkrippe,-garten'!AH45</f>
        <v>20</v>
      </c>
      <c r="M24" s="22">
        <f>'Kinderkrippe,-garten'!AM45</f>
        <v>0</v>
      </c>
      <c r="N24" s="23">
        <f>'Kinderkrippe,-garten'!AP45</f>
        <v>20</v>
      </c>
      <c r="O24" s="24">
        <f>'Kinderkrippe,-garten'!AS45</f>
        <v>20</v>
      </c>
    </row>
    <row r="25" spans="1:15" x14ac:dyDescent="0.3">
      <c r="A25" s="64">
        <f>'Kinderkrippe,-garten'!B46</f>
        <v>3001</v>
      </c>
      <c r="B25" s="61" t="s">
        <v>11</v>
      </c>
      <c r="C25" s="15">
        <f>'Kinderkrippe,-garten'!D46</f>
        <v>3100</v>
      </c>
      <c r="D25" s="30">
        <f>'Kinderkrippe,-garten'!F46</f>
        <v>0</v>
      </c>
      <c r="E25" s="31">
        <f>'Kinderkrippe,-garten'!I46</f>
        <v>20</v>
      </c>
      <c r="F25" s="63">
        <f>'Kinderkrippe,-garten'!L46</f>
        <v>20</v>
      </c>
      <c r="G25" s="10">
        <f>'Kinderkrippe,-garten'!Q46</f>
        <v>0</v>
      </c>
      <c r="H25" s="13">
        <f>'Kinderkrippe,-garten'!T46</f>
        <v>20</v>
      </c>
      <c r="I25" s="14">
        <f>'Kinderkrippe,-garten'!W46</f>
        <v>20</v>
      </c>
      <c r="J25" s="18">
        <f>'Kinderkrippe,-garten'!AB46</f>
        <v>0</v>
      </c>
      <c r="K25" s="20">
        <f>'Kinderkrippe,-garten'!AE46</f>
        <v>20</v>
      </c>
      <c r="L25" s="21">
        <f>'Kinderkrippe,-garten'!AH46</f>
        <v>20</v>
      </c>
      <c r="M25" s="22">
        <f>'Kinderkrippe,-garten'!AM46</f>
        <v>0</v>
      </c>
      <c r="N25" s="23">
        <f>'Kinderkrippe,-garten'!AP46</f>
        <v>20</v>
      </c>
      <c r="O25" s="24">
        <f>'Kinderkrippe,-garten'!AS46</f>
        <v>20</v>
      </c>
    </row>
    <row r="26" spans="1:15" x14ac:dyDescent="0.3">
      <c r="A26" s="64">
        <f>'Kinderkrippe,-garten'!B47</f>
        <v>3101</v>
      </c>
      <c r="B26" s="61" t="s">
        <v>11</v>
      </c>
      <c r="C26" s="15">
        <f>'Kinderkrippe,-garten'!D47</f>
        <v>3200</v>
      </c>
      <c r="D26" s="30">
        <f>'Kinderkrippe,-garten'!F47</f>
        <v>0</v>
      </c>
      <c r="E26" s="31">
        <f>'Kinderkrippe,-garten'!I47</f>
        <v>20</v>
      </c>
      <c r="F26" s="63">
        <f>'Kinderkrippe,-garten'!L47</f>
        <v>20</v>
      </c>
      <c r="G26" s="10">
        <f>'Kinderkrippe,-garten'!Q47</f>
        <v>0</v>
      </c>
      <c r="H26" s="13">
        <f>'Kinderkrippe,-garten'!T47</f>
        <v>20</v>
      </c>
      <c r="I26" s="14">
        <f>'Kinderkrippe,-garten'!W47</f>
        <v>20</v>
      </c>
      <c r="J26" s="18">
        <f>'Kinderkrippe,-garten'!AB47</f>
        <v>0</v>
      </c>
      <c r="K26" s="20">
        <f>'Kinderkrippe,-garten'!AE47</f>
        <v>20</v>
      </c>
      <c r="L26" s="21">
        <f>'Kinderkrippe,-garten'!AH47</f>
        <v>20</v>
      </c>
      <c r="M26" s="22">
        <f>'Kinderkrippe,-garten'!AM47</f>
        <v>0</v>
      </c>
      <c r="N26" s="23">
        <f>'Kinderkrippe,-garten'!AP47</f>
        <v>20</v>
      </c>
      <c r="O26" s="24">
        <f>'Kinderkrippe,-garten'!AS47</f>
        <v>20</v>
      </c>
    </row>
    <row r="27" spans="1:15" ht="15" x14ac:dyDescent="0.25">
      <c r="A27" s="64">
        <f>'Kinderkrippe,-garten'!B48</f>
        <v>3201</v>
      </c>
      <c r="B27" s="61" t="s">
        <v>11</v>
      </c>
      <c r="C27" s="15">
        <f>'Kinderkrippe,-garten'!D48</f>
        <v>3300</v>
      </c>
      <c r="D27" s="30">
        <f>'Kinderkrippe,-garten'!F48</f>
        <v>0</v>
      </c>
      <c r="E27" s="31">
        <f>'Kinderkrippe,-garten'!I48</f>
        <v>20</v>
      </c>
      <c r="F27" s="63">
        <f>'Kinderkrippe,-garten'!L48</f>
        <v>20</v>
      </c>
      <c r="G27" s="10">
        <f>'Kinderkrippe,-garten'!Q48</f>
        <v>0</v>
      </c>
      <c r="H27" s="13">
        <f>'Kinderkrippe,-garten'!T48</f>
        <v>20</v>
      </c>
      <c r="I27" s="14">
        <f>'Kinderkrippe,-garten'!W48</f>
        <v>20</v>
      </c>
      <c r="J27" s="18">
        <f>'Kinderkrippe,-garten'!AB48</f>
        <v>0</v>
      </c>
      <c r="K27" s="20">
        <f>'Kinderkrippe,-garten'!AE48</f>
        <v>20</v>
      </c>
      <c r="L27" s="21">
        <f>'Kinderkrippe,-garten'!AH48</f>
        <v>20</v>
      </c>
      <c r="M27" s="22">
        <f>'Kinderkrippe,-garten'!AM48</f>
        <v>0</v>
      </c>
      <c r="N27" s="23">
        <f>'Kinderkrippe,-garten'!AP48</f>
        <v>20</v>
      </c>
      <c r="O27" s="24">
        <f>'Kinderkrippe,-garten'!AS48</f>
        <v>20</v>
      </c>
    </row>
    <row r="28" spans="1:15" ht="15" x14ac:dyDescent="0.25">
      <c r="A28" s="64">
        <f>'Kinderkrippe,-garten'!B49</f>
        <v>3301</v>
      </c>
      <c r="B28" s="61" t="s">
        <v>11</v>
      </c>
      <c r="C28" s="15">
        <f>'Kinderkrippe,-garten'!D49</f>
        <v>3400</v>
      </c>
      <c r="D28" s="30">
        <f>'Kinderkrippe,-garten'!F49</f>
        <v>0</v>
      </c>
      <c r="E28" s="31">
        <f>'Kinderkrippe,-garten'!I49</f>
        <v>20</v>
      </c>
      <c r="F28" s="63">
        <f>'Kinderkrippe,-garten'!L49</f>
        <v>20</v>
      </c>
      <c r="G28" s="10">
        <f>'Kinderkrippe,-garten'!Q49</f>
        <v>0</v>
      </c>
      <c r="H28" s="13">
        <f>'Kinderkrippe,-garten'!T49</f>
        <v>20</v>
      </c>
      <c r="I28" s="14">
        <f>'Kinderkrippe,-garten'!W49</f>
        <v>20</v>
      </c>
      <c r="J28" s="18">
        <f>'Kinderkrippe,-garten'!AB49</f>
        <v>0</v>
      </c>
      <c r="K28" s="20">
        <f>'Kinderkrippe,-garten'!AE49</f>
        <v>20</v>
      </c>
      <c r="L28" s="21">
        <f>'Kinderkrippe,-garten'!AH49</f>
        <v>20</v>
      </c>
      <c r="M28" s="22">
        <f>'Kinderkrippe,-garten'!AM49</f>
        <v>0</v>
      </c>
      <c r="N28" s="23">
        <f>'Kinderkrippe,-garten'!AP49</f>
        <v>20</v>
      </c>
      <c r="O28" s="24">
        <f>'Kinderkrippe,-garten'!AS49</f>
        <v>20</v>
      </c>
    </row>
    <row r="29" spans="1:15" ht="15" x14ac:dyDescent="0.25">
      <c r="A29" s="64">
        <f>'Kinderkrippe,-garten'!B50</f>
        <v>3401</v>
      </c>
      <c r="B29" s="61" t="s">
        <v>11</v>
      </c>
      <c r="C29" s="15">
        <f>'Kinderkrippe,-garten'!D50</f>
        <v>3500</v>
      </c>
      <c r="D29" s="30">
        <f>'Kinderkrippe,-garten'!F50</f>
        <v>0</v>
      </c>
      <c r="E29" s="31">
        <f>'Kinderkrippe,-garten'!I50</f>
        <v>20</v>
      </c>
      <c r="F29" s="63">
        <f>'Kinderkrippe,-garten'!L50</f>
        <v>20</v>
      </c>
      <c r="G29" s="10">
        <f>'Kinderkrippe,-garten'!Q50</f>
        <v>0</v>
      </c>
      <c r="H29" s="13">
        <f>'Kinderkrippe,-garten'!T50</f>
        <v>20</v>
      </c>
      <c r="I29" s="14">
        <f>'Kinderkrippe,-garten'!W50</f>
        <v>20</v>
      </c>
      <c r="J29" s="18">
        <f>'Kinderkrippe,-garten'!AB50</f>
        <v>0</v>
      </c>
      <c r="K29" s="20">
        <f>'Kinderkrippe,-garten'!AE50</f>
        <v>20</v>
      </c>
      <c r="L29" s="21">
        <f>'Kinderkrippe,-garten'!AH50</f>
        <v>20</v>
      </c>
      <c r="M29" s="22">
        <f>'Kinderkrippe,-garten'!AM50</f>
        <v>0</v>
      </c>
      <c r="N29" s="23">
        <f>'Kinderkrippe,-garten'!AP50</f>
        <v>20</v>
      </c>
      <c r="O29" s="24">
        <f>'Kinderkrippe,-garten'!AS50</f>
        <v>20</v>
      </c>
    </row>
    <row r="30" spans="1:15" ht="15" x14ac:dyDescent="0.25">
      <c r="A30" s="64">
        <f>'Kinderkrippe,-garten'!B51</f>
        <v>3501</v>
      </c>
      <c r="B30" s="61" t="s">
        <v>11</v>
      </c>
      <c r="C30" s="15">
        <f>'Kinderkrippe,-garten'!D51</f>
        <v>3600</v>
      </c>
      <c r="D30" s="30">
        <f>'Kinderkrippe,-garten'!F51</f>
        <v>0</v>
      </c>
      <c r="E30" s="31">
        <f>'Kinderkrippe,-garten'!I51</f>
        <v>20</v>
      </c>
      <c r="F30" s="63">
        <f>'Kinderkrippe,-garten'!L51</f>
        <v>20</v>
      </c>
      <c r="G30" s="10">
        <f>'Kinderkrippe,-garten'!Q51</f>
        <v>0</v>
      </c>
      <c r="H30" s="13">
        <f>'Kinderkrippe,-garten'!T51</f>
        <v>20</v>
      </c>
      <c r="I30" s="14">
        <f>'Kinderkrippe,-garten'!W51</f>
        <v>20</v>
      </c>
      <c r="J30" s="18">
        <f>'Kinderkrippe,-garten'!AB51</f>
        <v>0</v>
      </c>
      <c r="K30" s="20">
        <f>'Kinderkrippe,-garten'!AE51</f>
        <v>20</v>
      </c>
      <c r="L30" s="21">
        <f>'Kinderkrippe,-garten'!AH51</f>
        <v>20</v>
      </c>
      <c r="M30" s="22">
        <f>'Kinderkrippe,-garten'!AM51</f>
        <v>0</v>
      </c>
      <c r="N30" s="23">
        <f>'Kinderkrippe,-garten'!AP51</f>
        <v>20</v>
      </c>
      <c r="O30" s="24">
        <f>'Kinderkrippe,-garten'!AS51</f>
        <v>20</v>
      </c>
    </row>
    <row r="31" spans="1:15" x14ac:dyDescent="0.3">
      <c r="A31" s="64">
        <f>'Kinderkrippe,-garten'!B52</f>
        <v>3601</v>
      </c>
      <c r="B31" s="61" t="s">
        <v>11</v>
      </c>
      <c r="C31" s="15">
        <f>'Kinderkrippe,-garten'!D52</f>
        <v>3700</v>
      </c>
      <c r="D31" s="30">
        <f>'Kinderkrippe,-garten'!F52</f>
        <v>0</v>
      </c>
      <c r="E31" s="31">
        <f>'Kinderkrippe,-garten'!I52</f>
        <v>20</v>
      </c>
      <c r="F31" s="63">
        <f>'Kinderkrippe,-garten'!L52</f>
        <v>20</v>
      </c>
      <c r="G31" s="10">
        <f>'Kinderkrippe,-garten'!Q52</f>
        <v>0</v>
      </c>
      <c r="H31" s="13">
        <f>'Kinderkrippe,-garten'!T52</f>
        <v>20</v>
      </c>
      <c r="I31" s="14">
        <f>'Kinderkrippe,-garten'!W52</f>
        <v>20</v>
      </c>
      <c r="J31" s="18">
        <f>'Kinderkrippe,-garten'!AB52</f>
        <v>0</v>
      </c>
      <c r="K31" s="20">
        <f>'Kinderkrippe,-garten'!AE52</f>
        <v>20</v>
      </c>
      <c r="L31" s="21">
        <f>'Kinderkrippe,-garten'!AH52</f>
        <v>20</v>
      </c>
      <c r="M31" s="22">
        <f>'Kinderkrippe,-garten'!AM52</f>
        <v>0</v>
      </c>
      <c r="N31" s="23">
        <f>'Kinderkrippe,-garten'!AP52</f>
        <v>20</v>
      </c>
      <c r="O31" s="24">
        <f>'Kinderkrippe,-garten'!AS52</f>
        <v>20</v>
      </c>
    </row>
    <row r="32" spans="1:15" x14ac:dyDescent="0.3">
      <c r="A32" s="64">
        <f>'Kinderkrippe,-garten'!B53</f>
        <v>3701</v>
      </c>
      <c r="B32" s="61" t="s">
        <v>11</v>
      </c>
      <c r="C32" s="15">
        <f>'Kinderkrippe,-garten'!D53</f>
        <v>3800</v>
      </c>
      <c r="D32" s="30">
        <f>'Kinderkrippe,-garten'!F53</f>
        <v>0</v>
      </c>
      <c r="E32" s="31">
        <f>'Kinderkrippe,-garten'!I53</f>
        <v>20</v>
      </c>
      <c r="F32" s="63">
        <f>'Kinderkrippe,-garten'!L53</f>
        <v>20</v>
      </c>
      <c r="G32" s="10">
        <f>'Kinderkrippe,-garten'!Q53</f>
        <v>0</v>
      </c>
      <c r="H32" s="13">
        <f>'Kinderkrippe,-garten'!T53</f>
        <v>20</v>
      </c>
      <c r="I32" s="14">
        <f>'Kinderkrippe,-garten'!W53</f>
        <v>20</v>
      </c>
      <c r="J32" s="18">
        <f>'Kinderkrippe,-garten'!AB53</f>
        <v>0</v>
      </c>
      <c r="K32" s="20">
        <f>'Kinderkrippe,-garten'!AE53</f>
        <v>20</v>
      </c>
      <c r="L32" s="21">
        <f>'Kinderkrippe,-garten'!AH53</f>
        <v>20</v>
      </c>
      <c r="M32" s="22">
        <f>'Kinderkrippe,-garten'!AM53</f>
        <v>0</v>
      </c>
      <c r="N32" s="23">
        <f>'Kinderkrippe,-garten'!AP53</f>
        <v>20</v>
      </c>
      <c r="O32" s="24">
        <f>'Kinderkrippe,-garten'!AS53</f>
        <v>20</v>
      </c>
    </row>
    <row r="33" spans="1:15" x14ac:dyDescent="0.3">
      <c r="A33" s="64">
        <f>'Kinderkrippe,-garten'!B54</f>
        <v>3801</v>
      </c>
      <c r="B33" s="61" t="s">
        <v>11</v>
      </c>
      <c r="C33" s="15">
        <f>'Kinderkrippe,-garten'!D54</f>
        <v>3900</v>
      </c>
      <c r="D33" s="30">
        <f>'Kinderkrippe,-garten'!F54</f>
        <v>0</v>
      </c>
      <c r="E33" s="31">
        <f>'Kinderkrippe,-garten'!I54</f>
        <v>20</v>
      </c>
      <c r="F33" s="63">
        <f>'Kinderkrippe,-garten'!L54</f>
        <v>20</v>
      </c>
      <c r="G33" s="10">
        <f>'Kinderkrippe,-garten'!Q54</f>
        <v>0</v>
      </c>
      <c r="H33" s="13">
        <f>'Kinderkrippe,-garten'!T54</f>
        <v>20</v>
      </c>
      <c r="I33" s="14">
        <f>'Kinderkrippe,-garten'!W54</f>
        <v>20</v>
      </c>
      <c r="J33" s="18">
        <f>'Kinderkrippe,-garten'!AB54</f>
        <v>0</v>
      </c>
      <c r="K33" s="20">
        <f>'Kinderkrippe,-garten'!AE54</f>
        <v>20</v>
      </c>
      <c r="L33" s="21">
        <f>'Kinderkrippe,-garten'!AH54</f>
        <v>20</v>
      </c>
      <c r="M33" s="22">
        <f>'Kinderkrippe,-garten'!AM54</f>
        <v>0</v>
      </c>
      <c r="N33" s="23">
        <f>'Kinderkrippe,-garten'!AP54</f>
        <v>20</v>
      </c>
      <c r="O33" s="24">
        <f>'Kinderkrippe,-garten'!AS54</f>
        <v>20</v>
      </c>
    </row>
    <row r="34" spans="1:15" x14ac:dyDescent="0.3">
      <c r="A34" s="64">
        <f>'Kinderkrippe,-garten'!B55</f>
        <v>3901</v>
      </c>
      <c r="B34" s="61" t="s">
        <v>11</v>
      </c>
      <c r="C34" s="15">
        <f>'Kinderkrippe,-garten'!D55</f>
        <v>4000</v>
      </c>
      <c r="D34" s="30">
        <f>'Kinderkrippe,-garten'!F55</f>
        <v>0</v>
      </c>
      <c r="E34" s="31">
        <f>'Kinderkrippe,-garten'!I55</f>
        <v>20</v>
      </c>
      <c r="F34" s="63">
        <f>'Kinderkrippe,-garten'!L55</f>
        <v>20</v>
      </c>
      <c r="G34" s="10">
        <f>'Kinderkrippe,-garten'!Q55</f>
        <v>0</v>
      </c>
      <c r="H34" s="13">
        <f>'Kinderkrippe,-garten'!T55</f>
        <v>20</v>
      </c>
      <c r="I34" s="14">
        <f>'Kinderkrippe,-garten'!W55</f>
        <v>20</v>
      </c>
      <c r="J34" s="18">
        <f>'Kinderkrippe,-garten'!AB55</f>
        <v>0</v>
      </c>
      <c r="K34" s="20">
        <f>'Kinderkrippe,-garten'!AE55</f>
        <v>20</v>
      </c>
      <c r="L34" s="21">
        <f>'Kinderkrippe,-garten'!AH55</f>
        <v>20</v>
      </c>
      <c r="M34" s="22">
        <f>'Kinderkrippe,-garten'!AM55</f>
        <v>0</v>
      </c>
      <c r="N34" s="23">
        <f>'Kinderkrippe,-garten'!AP55</f>
        <v>20</v>
      </c>
      <c r="O34" s="24">
        <f>'Kinderkrippe,-garten'!AS55</f>
        <v>20</v>
      </c>
    </row>
    <row r="35" spans="1:15" x14ac:dyDescent="0.3">
      <c r="A35" s="64">
        <f>'Kinderkrippe,-garten'!B56</f>
        <v>4001</v>
      </c>
      <c r="B35" s="61" t="s">
        <v>11</v>
      </c>
      <c r="C35" s="15">
        <f>'Kinderkrippe,-garten'!D56</f>
        <v>4100</v>
      </c>
      <c r="D35" s="30">
        <f>'Kinderkrippe,-garten'!F56</f>
        <v>0</v>
      </c>
      <c r="E35" s="31">
        <f>'Kinderkrippe,-garten'!I56</f>
        <v>20</v>
      </c>
      <c r="F35" s="63">
        <f>'Kinderkrippe,-garten'!L56</f>
        <v>20</v>
      </c>
      <c r="G35" s="10">
        <f>'Kinderkrippe,-garten'!Q56</f>
        <v>0</v>
      </c>
      <c r="H35" s="13">
        <f>'Kinderkrippe,-garten'!T56</f>
        <v>20</v>
      </c>
      <c r="I35" s="14">
        <f>'Kinderkrippe,-garten'!W56</f>
        <v>20</v>
      </c>
      <c r="J35" s="18">
        <f>'Kinderkrippe,-garten'!AB56</f>
        <v>0</v>
      </c>
      <c r="K35" s="20">
        <f>'Kinderkrippe,-garten'!AE56</f>
        <v>20</v>
      </c>
      <c r="L35" s="21">
        <f>'Kinderkrippe,-garten'!AH56</f>
        <v>20</v>
      </c>
      <c r="M35" s="22">
        <f>'Kinderkrippe,-garten'!AM56</f>
        <v>0</v>
      </c>
      <c r="N35" s="23">
        <f>'Kinderkrippe,-garten'!AP56</f>
        <v>20</v>
      </c>
      <c r="O35" s="24">
        <f>'Kinderkrippe,-garten'!AS56</f>
        <v>20</v>
      </c>
    </row>
    <row r="36" spans="1:15" x14ac:dyDescent="0.3">
      <c r="A36" s="64">
        <f>'Kinderkrippe,-garten'!B57</f>
        <v>4101</v>
      </c>
      <c r="B36" s="61" t="s">
        <v>11</v>
      </c>
      <c r="C36" s="15">
        <f>'Kinderkrippe,-garten'!D57</f>
        <v>4200</v>
      </c>
      <c r="D36" s="30">
        <f>'Kinderkrippe,-garten'!F57</f>
        <v>0</v>
      </c>
      <c r="E36" s="31">
        <f>'Kinderkrippe,-garten'!I57</f>
        <v>20</v>
      </c>
      <c r="F36" s="63">
        <f>'Kinderkrippe,-garten'!L57</f>
        <v>20</v>
      </c>
      <c r="G36" s="10">
        <f>'Kinderkrippe,-garten'!Q57</f>
        <v>0</v>
      </c>
      <c r="H36" s="13">
        <f>'Kinderkrippe,-garten'!T57</f>
        <v>20</v>
      </c>
      <c r="I36" s="14">
        <f>'Kinderkrippe,-garten'!W57</f>
        <v>20</v>
      </c>
      <c r="J36" s="18">
        <f>'Kinderkrippe,-garten'!AB57</f>
        <v>0</v>
      </c>
      <c r="K36" s="20">
        <f>'Kinderkrippe,-garten'!AE57</f>
        <v>20</v>
      </c>
      <c r="L36" s="21">
        <f>'Kinderkrippe,-garten'!AH57</f>
        <v>20</v>
      </c>
      <c r="M36" s="22">
        <f>'Kinderkrippe,-garten'!AM57</f>
        <v>0</v>
      </c>
      <c r="N36" s="23">
        <f>'Kinderkrippe,-garten'!AP57</f>
        <v>20</v>
      </c>
      <c r="O36" s="24">
        <f>'Kinderkrippe,-garten'!AS57</f>
        <v>20</v>
      </c>
    </row>
    <row r="37" spans="1:15" x14ac:dyDescent="0.3">
      <c r="A37" s="64">
        <f>'Kinderkrippe,-garten'!B58</f>
        <v>4201</v>
      </c>
      <c r="B37" s="61" t="s">
        <v>11</v>
      </c>
      <c r="C37" s="15">
        <f>'Kinderkrippe,-garten'!D58</f>
        <v>4300</v>
      </c>
      <c r="D37" s="30">
        <f>'Kinderkrippe,-garten'!F58</f>
        <v>0</v>
      </c>
      <c r="E37" s="31">
        <f>'Kinderkrippe,-garten'!I58</f>
        <v>20</v>
      </c>
      <c r="F37" s="63">
        <f>'Kinderkrippe,-garten'!L58</f>
        <v>20</v>
      </c>
      <c r="G37" s="10">
        <f>'Kinderkrippe,-garten'!Q58</f>
        <v>0</v>
      </c>
      <c r="H37" s="13">
        <f>'Kinderkrippe,-garten'!T58</f>
        <v>20</v>
      </c>
      <c r="I37" s="14">
        <f>'Kinderkrippe,-garten'!W58</f>
        <v>20</v>
      </c>
      <c r="J37" s="18">
        <f>'Kinderkrippe,-garten'!AB58</f>
        <v>0</v>
      </c>
      <c r="K37" s="20">
        <f>'Kinderkrippe,-garten'!AE58</f>
        <v>20</v>
      </c>
      <c r="L37" s="21">
        <f>'Kinderkrippe,-garten'!AH58</f>
        <v>20</v>
      </c>
      <c r="M37" s="22">
        <f>'Kinderkrippe,-garten'!AM58</f>
        <v>0</v>
      </c>
      <c r="N37" s="23">
        <f>'Kinderkrippe,-garten'!AP58</f>
        <v>20</v>
      </c>
      <c r="O37" s="24">
        <f>'Kinderkrippe,-garten'!AS58</f>
        <v>20</v>
      </c>
    </row>
    <row r="38" spans="1:15" x14ac:dyDescent="0.3">
      <c r="A38" s="64">
        <f>'Kinderkrippe,-garten'!B59</f>
        <v>4301</v>
      </c>
      <c r="B38" s="61" t="s">
        <v>11</v>
      </c>
      <c r="C38" s="15">
        <f>'Kinderkrippe,-garten'!D59</f>
        <v>4400</v>
      </c>
      <c r="D38" s="30">
        <f>'Kinderkrippe,-garten'!F59</f>
        <v>0</v>
      </c>
      <c r="E38" s="31">
        <f>'Kinderkrippe,-garten'!I59</f>
        <v>20</v>
      </c>
      <c r="F38" s="63">
        <f>'Kinderkrippe,-garten'!L59</f>
        <v>20</v>
      </c>
      <c r="G38" s="10">
        <f>'Kinderkrippe,-garten'!Q59</f>
        <v>0</v>
      </c>
      <c r="H38" s="13">
        <f>'Kinderkrippe,-garten'!T59</f>
        <v>20</v>
      </c>
      <c r="I38" s="14">
        <f>'Kinderkrippe,-garten'!W59</f>
        <v>20</v>
      </c>
      <c r="J38" s="18">
        <f>'Kinderkrippe,-garten'!AB59</f>
        <v>0</v>
      </c>
      <c r="K38" s="20">
        <f>'Kinderkrippe,-garten'!AE59</f>
        <v>20</v>
      </c>
      <c r="L38" s="21">
        <f>'Kinderkrippe,-garten'!AH59</f>
        <v>20</v>
      </c>
      <c r="M38" s="22">
        <f>'Kinderkrippe,-garten'!AM59</f>
        <v>0</v>
      </c>
      <c r="N38" s="23">
        <f>'Kinderkrippe,-garten'!AP59</f>
        <v>20</v>
      </c>
      <c r="O38" s="24">
        <f>'Kinderkrippe,-garten'!AS59</f>
        <v>20</v>
      </c>
    </row>
    <row r="39" spans="1:15" x14ac:dyDescent="0.3">
      <c r="A39" s="64">
        <f>'Kinderkrippe,-garten'!B60</f>
        <v>4401</v>
      </c>
      <c r="B39" s="61" t="s">
        <v>11</v>
      </c>
      <c r="C39" s="15">
        <f>'Kinderkrippe,-garten'!D60</f>
        <v>4500</v>
      </c>
      <c r="D39" s="30">
        <f>'Kinderkrippe,-garten'!F60</f>
        <v>0</v>
      </c>
      <c r="E39" s="31">
        <f>'Kinderkrippe,-garten'!I60</f>
        <v>20</v>
      </c>
      <c r="F39" s="63">
        <f>'Kinderkrippe,-garten'!L60</f>
        <v>20</v>
      </c>
      <c r="G39" s="10">
        <f>'Kinderkrippe,-garten'!Q60</f>
        <v>0</v>
      </c>
      <c r="H39" s="13">
        <f>'Kinderkrippe,-garten'!T60</f>
        <v>20</v>
      </c>
      <c r="I39" s="14">
        <f>'Kinderkrippe,-garten'!W60</f>
        <v>20</v>
      </c>
      <c r="J39" s="18">
        <f>'Kinderkrippe,-garten'!AB60</f>
        <v>0</v>
      </c>
      <c r="K39" s="20">
        <f>'Kinderkrippe,-garten'!AE60</f>
        <v>20</v>
      </c>
      <c r="L39" s="21">
        <f>'Kinderkrippe,-garten'!AH60</f>
        <v>20</v>
      </c>
      <c r="M39" s="22">
        <f>'Kinderkrippe,-garten'!AM60</f>
        <v>0</v>
      </c>
      <c r="N39" s="23">
        <f>'Kinderkrippe,-garten'!AP60</f>
        <v>20</v>
      </c>
      <c r="O39" s="24">
        <f>'Kinderkrippe,-garten'!AS60</f>
        <v>20</v>
      </c>
    </row>
    <row r="40" spans="1:15" x14ac:dyDescent="0.3">
      <c r="A40" s="64">
        <f>'Kinderkrippe,-garten'!B61</f>
        <v>4501</v>
      </c>
      <c r="B40" s="61" t="s">
        <v>11</v>
      </c>
      <c r="C40" s="15">
        <f>'Kinderkrippe,-garten'!D61</f>
        <v>4600</v>
      </c>
      <c r="D40" s="30">
        <f>'Kinderkrippe,-garten'!F61</f>
        <v>0</v>
      </c>
      <c r="E40" s="31">
        <f>'Kinderkrippe,-garten'!I61</f>
        <v>20</v>
      </c>
      <c r="F40" s="63">
        <f>'Kinderkrippe,-garten'!L61</f>
        <v>20</v>
      </c>
      <c r="G40" s="10">
        <f>'Kinderkrippe,-garten'!Q61</f>
        <v>0</v>
      </c>
      <c r="H40" s="13">
        <f>'Kinderkrippe,-garten'!T61</f>
        <v>20</v>
      </c>
      <c r="I40" s="14">
        <f>'Kinderkrippe,-garten'!W61</f>
        <v>20</v>
      </c>
      <c r="J40" s="18">
        <f>'Kinderkrippe,-garten'!AB61</f>
        <v>0</v>
      </c>
      <c r="K40" s="20">
        <f>'Kinderkrippe,-garten'!AE61</f>
        <v>20</v>
      </c>
      <c r="L40" s="21">
        <f>'Kinderkrippe,-garten'!AH61</f>
        <v>20</v>
      </c>
      <c r="M40" s="22">
        <f>'Kinderkrippe,-garten'!AM61</f>
        <v>0</v>
      </c>
      <c r="N40" s="23">
        <f>'Kinderkrippe,-garten'!AP61</f>
        <v>20</v>
      </c>
      <c r="O40" s="24">
        <f>'Kinderkrippe,-garten'!AS61</f>
        <v>20</v>
      </c>
    </row>
    <row r="41" spans="1:15" x14ac:dyDescent="0.3">
      <c r="A41" s="64">
        <f>'Kinderkrippe,-garten'!B62</f>
        <v>4601</v>
      </c>
      <c r="B41" s="61" t="s">
        <v>11</v>
      </c>
      <c r="C41" s="15">
        <f>'Kinderkrippe,-garten'!D62</f>
        <v>4700</v>
      </c>
      <c r="D41" s="30">
        <f>'Kinderkrippe,-garten'!F62</f>
        <v>0</v>
      </c>
      <c r="E41" s="31">
        <f>'Kinderkrippe,-garten'!I62</f>
        <v>20</v>
      </c>
      <c r="F41" s="63">
        <f>'Kinderkrippe,-garten'!L62</f>
        <v>20</v>
      </c>
      <c r="G41" s="10">
        <f>'Kinderkrippe,-garten'!Q62</f>
        <v>0</v>
      </c>
      <c r="H41" s="13">
        <f>'Kinderkrippe,-garten'!T62</f>
        <v>20</v>
      </c>
      <c r="I41" s="14">
        <f>'Kinderkrippe,-garten'!W62</f>
        <v>20</v>
      </c>
      <c r="J41" s="18">
        <f>'Kinderkrippe,-garten'!AB62</f>
        <v>0</v>
      </c>
      <c r="K41" s="20">
        <f>'Kinderkrippe,-garten'!AE62</f>
        <v>20</v>
      </c>
      <c r="L41" s="21">
        <f>'Kinderkrippe,-garten'!AH62</f>
        <v>20</v>
      </c>
      <c r="M41" s="22">
        <f>'Kinderkrippe,-garten'!AM62</f>
        <v>0</v>
      </c>
      <c r="N41" s="23">
        <f>'Kinderkrippe,-garten'!AP62</f>
        <v>20</v>
      </c>
      <c r="O41" s="24">
        <f>'Kinderkrippe,-garten'!AS62</f>
        <v>20</v>
      </c>
    </row>
    <row r="42" spans="1:15" x14ac:dyDescent="0.3">
      <c r="A42" s="64">
        <f>'Kinderkrippe,-garten'!B63</f>
        <v>4701</v>
      </c>
      <c r="B42" s="61" t="s">
        <v>11</v>
      </c>
      <c r="C42" s="15">
        <f>'Kinderkrippe,-garten'!D63</f>
        <v>4800</v>
      </c>
      <c r="D42" s="30">
        <f>'Kinderkrippe,-garten'!F63</f>
        <v>0</v>
      </c>
      <c r="E42" s="31">
        <f>'Kinderkrippe,-garten'!I63</f>
        <v>20</v>
      </c>
      <c r="F42" s="63">
        <f>'Kinderkrippe,-garten'!L63</f>
        <v>20</v>
      </c>
      <c r="G42" s="10">
        <f>'Kinderkrippe,-garten'!Q63</f>
        <v>0</v>
      </c>
      <c r="H42" s="13">
        <f>'Kinderkrippe,-garten'!T63</f>
        <v>20</v>
      </c>
      <c r="I42" s="14">
        <f>'Kinderkrippe,-garten'!W63</f>
        <v>20</v>
      </c>
      <c r="J42" s="18">
        <f>'Kinderkrippe,-garten'!AB63</f>
        <v>0</v>
      </c>
      <c r="K42" s="20">
        <f>'Kinderkrippe,-garten'!AE63</f>
        <v>20</v>
      </c>
      <c r="L42" s="21">
        <f>'Kinderkrippe,-garten'!AH63</f>
        <v>20</v>
      </c>
      <c r="M42" s="22">
        <f>'Kinderkrippe,-garten'!AM63</f>
        <v>0</v>
      </c>
      <c r="N42" s="23">
        <f>'Kinderkrippe,-garten'!AP63</f>
        <v>20</v>
      </c>
      <c r="O42" s="24">
        <f>'Kinderkrippe,-garten'!AS63</f>
        <v>20</v>
      </c>
    </row>
    <row r="43" spans="1:15" x14ac:dyDescent="0.3">
      <c r="A43" s="64">
        <f>'Kinderkrippe,-garten'!B64</f>
        <v>4801</v>
      </c>
      <c r="B43" s="61" t="s">
        <v>11</v>
      </c>
      <c r="C43" s="15">
        <f>'Kinderkrippe,-garten'!D64</f>
        <v>4900</v>
      </c>
      <c r="D43" s="30">
        <f>'Kinderkrippe,-garten'!F64</f>
        <v>0</v>
      </c>
      <c r="E43" s="31">
        <f>'Kinderkrippe,-garten'!I64</f>
        <v>20</v>
      </c>
      <c r="F43" s="63">
        <f>'Kinderkrippe,-garten'!L64</f>
        <v>20</v>
      </c>
      <c r="G43" s="10">
        <f>'Kinderkrippe,-garten'!Q64</f>
        <v>0</v>
      </c>
      <c r="H43" s="13">
        <f>'Kinderkrippe,-garten'!T64</f>
        <v>20</v>
      </c>
      <c r="I43" s="14">
        <f>'Kinderkrippe,-garten'!W64</f>
        <v>20</v>
      </c>
      <c r="J43" s="18">
        <f>'Kinderkrippe,-garten'!AB64</f>
        <v>0</v>
      </c>
      <c r="K43" s="20">
        <f>'Kinderkrippe,-garten'!AE64</f>
        <v>20</v>
      </c>
      <c r="L43" s="21">
        <f>'Kinderkrippe,-garten'!AH64</f>
        <v>20</v>
      </c>
      <c r="M43" s="22">
        <f>'Kinderkrippe,-garten'!AM64</f>
        <v>0</v>
      </c>
      <c r="N43" s="23">
        <f>'Kinderkrippe,-garten'!AP64</f>
        <v>20</v>
      </c>
      <c r="O43" s="24">
        <f>'Kinderkrippe,-garten'!AS64</f>
        <v>20</v>
      </c>
    </row>
    <row r="44" spans="1:15" x14ac:dyDescent="0.3">
      <c r="A44" s="64">
        <f>'Kinderkrippe,-garten'!B65</f>
        <v>4901</v>
      </c>
      <c r="B44" s="61" t="s">
        <v>11</v>
      </c>
      <c r="C44" s="15">
        <f>'Kinderkrippe,-garten'!D65</f>
        <v>5000</v>
      </c>
      <c r="D44" s="30">
        <f>'Kinderkrippe,-garten'!F65</f>
        <v>0</v>
      </c>
      <c r="E44" s="31">
        <f>'Kinderkrippe,-garten'!I65</f>
        <v>20</v>
      </c>
      <c r="F44" s="63">
        <f>'Kinderkrippe,-garten'!L65</f>
        <v>20</v>
      </c>
      <c r="G44" s="10">
        <f>'Kinderkrippe,-garten'!Q65</f>
        <v>0</v>
      </c>
      <c r="H44" s="13">
        <f>'Kinderkrippe,-garten'!T65</f>
        <v>20</v>
      </c>
      <c r="I44" s="14">
        <f>'Kinderkrippe,-garten'!W65</f>
        <v>20</v>
      </c>
      <c r="J44" s="18">
        <f>'Kinderkrippe,-garten'!AB65</f>
        <v>0</v>
      </c>
      <c r="K44" s="20">
        <f>'Kinderkrippe,-garten'!AE65</f>
        <v>20</v>
      </c>
      <c r="L44" s="21">
        <f>'Kinderkrippe,-garten'!AH65</f>
        <v>20</v>
      </c>
      <c r="M44" s="22">
        <f>'Kinderkrippe,-garten'!AM65</f>
        <v>0</v>
      </c>
      <c r="N44" s="23">
        <f>'Kinderkrippe,-garten'!AP65</f>
        <v>20</v>
      </c>
      <c r="O44" s="24">
        <f>'Kinderkrippe,-garten'!AS65</f>
        <v>20</v>
      </c>
    </row>
    <row r="45" spans="1:15" x14ac:dyDescent="0.3">
      <c r="A45" s="64">
        <f>'Kinderkrippe,-garten'!B66</f>
        <v>5001</v>
      </c>
      <c r="B45" s="61" t="s">
        <v>11</v>
      </c>
      <c r="C45" s="15">
        <f>'Kinderkrippe,-garten'!D66</f>
        <v>5100</v>
      </c>
      <c r="D45" s="30">
        <f>'Kinderkrippe,-garten'!F66</f>
        <v>0</v>
      </c>
      <c r="E45" s="31">
        <f>'Kinderkrippe,-garten'!I66</f>
        <v>20</v>
      </c>
      <c r="F45" s="63">
        <f>'Kinderkrippe,-garten'!L66</f>
        <v>20</v>
      </c>
      <c r="G45" s="10">
        <f>'Kinderkrippe,-garten'!Q66</f>
        <v>0</v>
      </c>
      <c r="H45" s="13">
        <f>'Kinderkrippe,-garten'!T66</f>
        <v>20</v>
      </c>
      <c r="I45" s="14">
        <f>'Kinderkrippe,-garten'!W66</f>
        <v>20</v>
      </c>
      <c r="J45" s="18">
        <f>'Kinderkrippe,-garten'!AB66</f>
        <v>0</v>
      </c>
      <c r="K45" s="20">
        <f>'Kinderkrippe,-garten'!AE66</f>
        <v>20</v>
      </c>
      <c r="L45" s="21">
        <f>'Kinderkrippe,-garten'!AH66</f>
        <v>20</v>
      </c>
      <c r="M45" s="22">
        <f>'Kinderkrippe,-garten'!AM66</f>
        <v>0</v>
      </c>
      <c r="N45" s="23">
        <f>'Kinderkrippe,-garten'!AP66</f>
        <v>20</v>
      </c>
      <c r="O45" s="24">
        <f>'Kinderkrippe,-garten'!AS66</f>
        <v>20</v>
      </c>
    </row>
    <row r="46" spans="1:15" x14ac:dyDescent="0.3">
      <c r="A46" s="64">
        <f>'Kinderkrippe,-garten'!B67</f>
        <v>5101</v>
      </c>
      <c r="B46" s="61" t="s">
        <v>11</v>
      </c>
      <c r="C46" s="15">
        <f>'Kinderkrippe,-garten'!D67</f>
        <v>5200</v>
      </c>
      <c r="D46" s="30">
        <f>'Kinderkrippe,-garten'!F67</f>
        <v>0</v>
      </c>
      <c r="E46" s="31">
        <f>'Kinderkrippe,-garten'!I67</f>
        <v>20</v>
      </c>
      <c r="F46" s="63">
        <f>'Kinderkrippe,-garten'!L67</f>
        <v>20</v>
      </c>
      <c r="G46" s="10">
        <f>'Kinderkrippe,-garten'!Q67</f>
        <v>0</v>
      </c>
      <c r="H46" s="13">
        <f>'Kinderkrippe,-garten'!T67</f>
        <v>20</v>
      </c>
      <c r="I46" s="14">
        <f>'Kinderkrippe,-garten'!W67</f>
        <v>20</v>
      </c>
      <c r="J46" s="18">
        <f>'Kinderkrippe,-garten'!AB67</f>
        <v>0</v>
      </c>
      <c r="K46" s="20">
        <f>'Kinderkrippe,-garten'!AE67</f>
        <v>20</v>
      </c>
      <c r="L46" s="21">
        <f>'Kinderkrippe,-garten'!AH67</f>
        <v>20</v>
      </c>
      <c r="M46" s="22">
        <f>'Kinderkrippe,-garten'!AM67</f>
        <v>0</v>
      </c>
      <c r="N46" s="23">
        <f>'Kinderkrippe,-garten'!AP67</f>
        <v>20</v>
      </c>
      <c r="O46" s="24">
        <f>'Kinderkrippe,-garten'!AS67</f>
        <v>20</v>
      </c>
    </row>
    <row r="47" spans="1:15" x14ac:dyDescent="0.3">
      <c r="A47" s="64">
        <f>'Kinderkrippe,-garten'!B68</f>
        <v>5201</v>
      </c>
      <c r="B47" s="61" t="s">
        <v>11</v>
      </c>
      <c r="C47" s="15">
        <f>'Kinderkrippe,-garten'!D68</f>
        <v>5300</v>
      </c>
      <c r="D47" s="30">
        <f>'Kinderkrippe,-garten'!F68</f>
        <v>0</v>
      </c>
      <c r="E47" s="31">
        <f>'Kinderkrippe,-garten'!I68</f>
        <v>20</v>
      </c>
      <c r="F47" s="63">
        <f>'Kinderkrippe,-garten'!L68</f>
        <v>20</v>
      </c>
      <c r="G47" s="10">
        <f>'Kinderkrippe,-garten'!Q68</f>
        <v>0</v>
      </c>
      <c r="H47" s="13">
        <f>'Kinderkrippe,-garten'!T68</f>
        <v>20</v>
      </c>
      <c r="I47" s="14">
        <f>'Kinderkrippe,-garten'!W68</f>
        <v>20</v>
      </c>
      <c r="J47" s="18">
        <f>'Kinderkrippe,-garten'!AB68</f>
        <v>0</v>
      </c>
      <c r="K47" s="20">
        <f>'Kinderkrippe,-garten'!AE68</f>
        <v>20</v>
      </c>
      <c r="L47" s="21">
        <f>'Kinderkrippe,-garten'!AH68</f>
        <v>20</v>
      </c>
      <c r="M47" s="22">
        <f>'Kinderkrippe,-garten'!AM68</f>
        <v>0</v>
      </c>
      <c r="N47" s="23">
        <f>'Kinderkrippe,-garten'!AP68</f>
        <v>20</v>
      </c>
      <c r="O47" s="24">
        <f>'Kinderkrippe,-garten'!AS68</f>
        <v>20</v>
      </c>
    </row>
    <row r="48" spans="1:15" x14ac:dyDescent="0.3">
      <c r="A48" s="64">
        <f>'Kinderkrippe,-garten'!B69</f>
        <v>5301</v>
      </c>
      <c r="B48" s="61" t="s">
        <v>11</v>
      </c>
      <c r="C48" s="15">
        <f>'Kinderkrippe,-garten'!D69</f>
        <v>5400</v>
      </c>
      <c r="D48" s="30">
        <f>'Kinderkrippe,-garten'!F69</f>
        <v>0</v>
      </c>
      <c r="E48" s="31">
        <f>'Kinderkrippe,-garten'!I69</f>
        <v>20</v>
      </c>
      <c r="F48" s="63">
        <f>'Kinderkrippe,-garten'!L69</f>
        <v>20</v>
      </c>
      <c r="G48" s="10">
        <f>'Kinderkrippe,-garten'!Q69</f>
        <v>0</v>
      </c>
      <c r="H48" s="13">
        <f>'Kinderkrippe,-garten'!T69</f>
        <v>20</v>
      </c>
      <c r="I48" s="14">
        <f>'Kinderkrippe,-garten'!W69</f>
        <v>20</v>
      </c>
      <c r="J48" s="18">
        <f>'Kinderkrippe,-garten'!AB69</f>
        <v>0</v>
      </c>
      <c r="K48" s="20">
        <f>'Kinderkrippe,-garten'!AE69</f>
        <v>20</v>
      </c>
      <c r="L48" s="21">
        <f>'Kinderkrippe,-garten'!AH69</f>
        <v>20</v>
      </c>
      <c r="M48" s="22">
        <f>'Kinderkrippe,-garten'!AM69</f>
        <v>0</v>
      </c>
      <c r="N48" s="23">
        <f>'Kinderkrippe,-garten'!AP69</f>
        <v>20</v>
      </c>
      <c r="O48" s="24">
        <f>'Kinderkrippe,-garten'!AS69</f>
        <v>20</v>
      </c>
    </row>
    <row r="49" spans="1:15" x14ac:dyDescent="0.3">
      <c r="A49" s="64">
        <f>'Kinderkrippe,-garten'!B70</f>
        <v>5401</v>
      </c>
      <c r="B49" s="61" t="s">
        <v>11</v>
      </c>
      <c r="C49" s="15">
        <f>'Kinderkrippe,-garten'!D70</f>
        <v>5500</v>
      </c>
      <c r="D49" s="30">
        <f>'Kinderkrippe,-garten'!F70</f>
        <v>0</v>
      </c>
      <c r="E49" s="31">
        <f>'Kinderkrippe,-garten'!I70</f>
        <v>20</v>
      </c>
      <c r="F49" s="63">
        <f>'Kinderkrippe,-garten'!L70</f>
        <v>20</v>
      </c>
      <c r="G49" s="10">
        <f>'Kinderkrippe,-garten'!Q70</f>
        <v>0</v>
      </c>
      <c r="H49" s="13">
        <f>'Kinderkrippe,-garten'!T70</f>
        <v>20</v>
      </c>
      <c r="I49" s="14">
        <f>'Kinderkrippe,-garten'!W70</f>
        <v>20</v>
      </c>
      <c r="J49" s="18">
        <f>'Kinderkrippe,-garten'!AB70</f>
        <v>0</v>
      </c>
      <c r="K49" s="20">
        <f>'Kinderkrippe,-garten'!AE70</f>
        <v>20</v>
      </c>
      <c r="L49" s="21">
        <f>'Kinderkrippe,-garten'!AH70</f>
        <v>20</v>
      </c>
      <c r="M49" s="22">
        <f>'Kinderkrippe,-garten'!AM70</f>
        <v>0</v>
      </c>
      <c r="N49" s="23">
        <f>'Kinderkrippe,-garten'!AP70</f>
        <v>20</v>
      </c>
      <c r="O49" s="24">
        <f>'Kinderkrippe,-garten'!AS70</f>
        <v>20</v>
      </c>
    </row>
    <row r="50" spans="1:15" x14ac:dyDescent="0.3">
      <c r="A50" s="64">
        <f>'Kinderkrippe,-garten'!B71</f>
        <v>5501</v>
      </c>
      <c r="B50" s="61" t="s">
        <v>11</v>
      </c>
      <c r="C50" s="15">
        <f>'Kinderkrippe,-garten'!D71</f>
        <v>5600</v>
      </c>
      <c r="D50" s="30">
        <f>'Kinderkrippe,-garten'!F71</f>
        <v>0</v>
      </c>
      <c r="E50" s="31">
        <f>'Kinderkrippe,-garten'!I71</f>
        <v>20</v>
      </c>
      <c r="F50" s="63">
        <f>'Kinderkrippe,-garten'!L71</f>
        <v>20</v>
      </c>
      <c r="G50" s="10">
        <f>'Kinderkrippe,-garten'!Q71</f>
        <v>0</v>
      </c>
      <c r="H50" s="13">
        <f>'Kinderkrippe,-garten'!T71</f>
        <v>20</v>
      </c>
      <c r="I50" s="14">
        <f>'Kinderkrippe,-garten'!W71</f>
        <v>20</v>
      </c>
      <c r="J50" s="18">
        <f>'Kinderkrippe,-garten'!AB71</f>
        <v>0</v>
      </c>
      <c r="K50" s="20">
        <f>'Kinderkrippe,-garten'!AE71</f>
        <v>20</v>
      </c>
      <c r="L50" s="21">
        <f>'Kinderkrippe,-garten'!AH71</f>
        <v>20</v>
      </c>
      <c r="M50" s="22">
        <f>'Kinderkrippe,-garten'!AM71</f>
        <v>0</v>
      </c>
      <c r="N50" s="23">
        <f>'Kinderkrippe,-garten'!AP71</f>
        <v>20</v>
      </c>
      <c r="O50" s="24">
        <f>'Kinderkrippe,-garten'!AS71</f>
        <v>20</v>
      </c>
    </row>
    <row r="51" spans="1:15" x14ac:dyDescent="0.3">
      <c r="A51" s="64">
        <f>'Kinderkrippe,-garten'!B72</f>
        <v>5601</v>
      </c>
      <c r="B51" s="61" t="s">
        <v>11</v>
      </c>
      <c r="C51" s="15">
        <f>'Kinderkrippe,-garten'!D72</f>
        <v>5700</v>
      </c>
      <c r="D51" s="30">
        <f>'Kinderkrippe,-garten'!F72</f>
        <v>0</v>
      </c>
      <c r="E51" s="31">
        <f>'Kinderkrippe,-garten'!I72</f>
        <v>20</v>
      </c>
      <c r="F51" s="63">
        <f>'Kinderkrippe,-garten'!L72</f>
        <v>20</v>
      </c>
      <c r="G51" s="10">
        <f>'Kinderkrippe,-garten'!Q72</f>
        <v>0</v>
      </c>
      <c r="H51" s="13">
        <f>'Kinderkrippe,-garten'!T72</f>
        <v>20</v>
      </c>
      <c r="I51" s="14">
        <f>'Kinderkrippe,-garten'!W72</f>
        <v>20</v>
      </c>
      <c r="J51" s="18">
        <f>'Kinderkrippe,-garten'!AB72</f>
        <v>0</v>
      </c>
      <c r="K51" s="20">
        <f>'Kinderkrippe,-garten'!AE72</f>
        <v>20</v>
      </c>
      <c r="L51" s="21">
        <f>'Kinderkrippe,-garten'!AH72</f>
        <v>20</v>
      </c>
      <c r="M51" s="22">
        <f>'Kinderkrippe,-garten'!AM72</f>
        <v>0</v>
      </c>
      <c r="N51" s="23">
        <f>'Kinderkrippe,-garten'!AP72</f>
        <v>20</v>
      </c>
      <c r="O51" s="24">
        <f>'Kinderkrippe,-garten'!AS72</f>
        <v>20</v>
      </c>
    </row>
    <row r="52" spans="1:15" x14ac:dyDescent="0.3">
      <c r="A52" s="64">
        <f>'Kinderkrippe,-garten'!B73</f>
        <v>5701</v>
      </c>
      <c r="B52" s="61" t="s">
        <v>11</v>
      </c>
      <c r="C52" s="15">
        <f>'Kinderkrippe,-garten'!D73</f>
        <v>5800</v>
      </c>
      <c r="D52" s="30">
        <f>'Kinderkrippe,-garten'!F73</f>
        <v>0</v>
      </c>
      <c r="E52" s="31">
        <f>'Kinderkrippe,-garten'!I73</f>
        <v>20</v>
      </c>
      <c r="F52" s="63">
        <f>'Kinderkrippe,-garten'!L73</f>
        <v>20</v>
      </c>
      <c r="G52" s="10">
        <f>'Kinderkrippe,-garten'!Q73</f>
        <v>0</v>
      </c>
      <c r="H52" s="13">
        <f>'Kinderkrippe,-garten'!T73</f>
        <v>20</v>
      </c>
      <c r="I52" s="14">
        <f>'Kinderkrippe,-garten'!W73</f>
        <v>20</v>
      </c>
      <c r="J52" s="18">
        <f>'Kinderkrippe,-garten'!AB73</f>
        <v>0</v>
      </c>
      <c r="K52" s="20">
        <f>'Kinderkrippe,-garten'!AE73</f>
        <v>20</v>
      </c>
      <c r="L52" s="21">
        <f>'Kinderkrippe,-garten'!AH73</f>
        <v>20</v>
      </c>
      <c r="M52" s="22">
        <f>'Kinderkrippe,-garten'!AM73</f>
        <v>0</v>
      </c>
      <c r="N52" s="23">
        <f>'Kinderkrippe,-garten'!AP73</f>
        <v>20</v>
      </c>
      <c r="O52" s="24">
        <f>'Kinderkrippe,-garten'!AS73</f>
        <v>20</v>
      </c>
    </row>
    <row r="53" spans="1:15" x14ac:dyDescent="0.3">
      <c r="A53" s="64">
        <f>'Kinderkrippe,-garten'!B74</f>
        <v>5801</v>
      </c>
      <c r="B53" s="168" t="s">
        <v>11</v>
      </c>
      <c r="C53" s="15">
        <f>'Kinderkrippe,-garten'!D74</f>
        <v>5900</v>
      </c>
      <c r="D53" s="30">
        <f>'Kinderkrippe,-garten'!F74</f>
        <v>0</v>
      </c>
      <c r="E53" s="31">
        <f>'Kinderkrippe,-garten'!I74</f>
        <v>20</v>
      </c>
      <c r="F53" s="63">
        <f>'Kinderkrippe,-garten'!L74</f>
        <v>20</v>
      </c>
      <c r="G53" s="10">
        <f>'Kinderkrippe,-garten'!Q74</f>
        <v>0</v>
      </c>
      <c r="H53" s="13">
        <f>'Kinderkrippe,-garten'!T74</f>
        <v>20</v>
      </c>
      <c r="I53" s="14">
        <f>'Kinderkrippe,-garten'!W74</f>
        <v>20</v>
      </c>
      <c r="J53" s="18">
        <f>'Kinderkrippe,-garten'!AB74</f>
        <v>0</v>
      </c>
      <c r="K53" s="20">
        <f>'Kinderkrippe,-garten'!AE74</f>
        <v>20</v>
      </c>
      <c r="L53" s="21">
        <f>'Kinderkrippe,-garten'!AH74</f>
        <v>20</v>
      </c>
      <c r="M53" s="22">
        <f>'Kinderkrippe,-garten'!AM74</f>
        <v>0</v>
      </c>
      <c r="N53" s="23">
        <f>'Kinderkrippe,-garten'!AP74</f>
        <v>20</v>
      </c>
      <c r="O53" s="24">
        <f>'Kinderkrippe,-garten'!AS74</f>
        <v>20</v>
      </c>
    </row>
    <row r="54" spans="1:15" x14ac:dyDescent="0.3">
      <c r="A54" s="64">
        <f>'Kinderkrippe,-garten'!B75</f>
        <v>5901</v>
      </c>
      <c r="B54" s="211" t="s">
        <v>11</v>
      </c>
      <c r="C54" s="15">
        <f>'Kinderkrippe,-garten'!D75</f>
        <v>6000</v>
      </c>
      <c r="D54" s="30">
        <f>'Kinderkrippe,-garten'!F75</f>
        <v>0</v>
      </c>
      <c r="E54" s="31">
        <f>'Kinderkrippe,-garten'!I75</f>
        <v>20</v>
      </c>
      <c r="F54" s="63">
        <f>'Kinderkrippe,-garten'!L75</f>
        <v>20</v>
      </c>
      <c r="G54" s="10">
        <f>'Kinderkrippe,-garten'!Q75</f>
        <v>0</v>
      </c>
      <c r="H54" s="13">
        <f>'Kinderkrippe,-garten'!T75</f>
        <v>20</v>
      </c>
      <c r="I54" s="14">
        <f>'Kinderkrippe,-garten'!W75</f>
        <v>20</v>
      </c>
      <c r="J54" s="18">
        <f>'Kinderkrippe,-garten'!AB75</f>
        <v>0</v>
      </c>
      <c r="K54" s="20">
        <f>'Kinderkrippe,-garten'!AE75</f>
        <v>20</v>
      </c>
      <c r="L54" s="21">
        <f>'Kinderkrippe,-garten'!AH75</f>
        <v>20</v>
      </c>
      <c r="M54" s="22">
        <f>'Kinderkrippe,-garten'!AM75</f>
        <v>0</v>
      </c>
      <c r="N54" s="23">
        <f>'Kinderkrippe,-garten'!AP75</f>
        <v>20</v>
      </c>
      <c r="O54" s="24">
        <f>'Kinderkrippe,-garten'!AS75</f>
        <v>20</v>
      </c>
    </row>
    <row r="55" spans="1:15" x14ac:dyDescent="0.3">
      <c r="A55" s="64">
        <f>'Kinderkrippe,-garten'!B76</f>
        <v>6001</v>
      </c>
      <c r="B55" s="211" t="s">
        <v>11</v>
      </c>
      <c r="C55" s="15">
        <f>'Kinderkrippe,-garten'!D76</f>
        <v>6100</v>
      </c>
      <c r="D55" s="30">
        <f>'Kinderkrippe,-garten'!F76</f>
        <v>0</v>
      </c>
      <c r="E55" s="31">
        <f>'Kinderkrippe,-garten'!I76</f>
        <v>20</v>
      </c>
      <c r="F55" s="63">
        <f>'Kinderkrippe,-garten'!L76</f>
        <v>20</v>
      </c>
      <c r="G55" s="10">
        <f>'Kinderkrippe,-garten'!Q76</f>
        <v>0</v>
      </c>
      <c r="H55" s="13">
        <f>'Kinderkrippe,-garten'!T76</f>
        <v>20</v>
      </c>
      <c r="I55" s="14">
        <f>'Kinderkrippe,-garten'!W76</f>
        <v>20</v>
      </c>
      <c r="J55" s="18">
        <f>'Kinderkrippe,-garten'!AB76</f>
        <v>0</v>
      </c>
      <c r="K55" s="20">
        <f>'Kinderkrippe,-garten'!AE76</f>
        <v>20</v>
      </c>
      <c r="L55" s="21">
        <f>'Kinderkrippe,-garten'!AH76</f>
        <v>20</v>
      </c>
      <c r="M55" s="22">
        <f>'Kinderkrippe,-garten'!AM76</f>
        <v>0</v>
      </c>
      <c r="N55" s="23">
        <f>'Kinderkrippe,-garten'!AP76</f>
        <v>20</v>
      </c>
      <c r="O55" s="24">
        <f>'Kinderkrippe,-garten'!AS76</f>
        <v>20</v>
      </c>
    </row>
    <row r="56" spans="1:15" x14ac:dyDescent="0.3">
      <c r="A56" s="64">
        <f>'Kinderkrippe,-garten'!B77</f>
        <v>6101</v>
      </c>
      <c r="B56" s="211" t="s">
        <v>11</v>
      </c>
      <c r="C56" s="15">
        <f>'Kinderkrippe,-garten'!D77</f>
        <v>6200</v>
      </c>
      <c r="D56" s="30">
        <f>'Kinderkrippe,-garten'!F77</f>
        <v>0</v>
      </c>
      <c r="E56" s="31">
        <f>'Kinderkrippe,-garten'!I77</f>
        <v>20</v>
      </c>
      <c r="F56" s="63">
        <f>'Kinderkrippe,-garten'!L77</f>
        <v>20</v>
      </c>
      <c r="G56" s="10">
        <f>'Kinderkrippe,-garten'!Q77</f>
        <v>0</v>
      </c>
      <c r="H56" s="13">
        <f>'Kinderkrippe,-garten'!T77</f>
        <v>20</v>
      </c>
      <c r="I56" s="14">
        <f>'Kinderkrippe,-garten'!W77</f>
        <v>20</v>
      </c>
      <c r="J56" s="18">
        <f>'Kinderkrippe,-garten'!AB77</f>
        <v>0</v>
      </c>
      <c r="K56" s="20">
        <f>'Kinderkrippe,-garten'!AE77</f>
        <v>20</v>
      </c>
      <c r="L56" s="21">
        <f>'Kinderkrippe,-garten'!AH77</f>
        <v>20</v>
      </c>
      <c r="M56" s="22">
        <f>'Kinderkrippe,-garten'!AM77</f>
        <v>0</v>
      </c>
      <c r="N56" s="23">
        <f>'Kinderkrippe,-garten'!AP77</f>
        <v>20</v>
      </c>
      <c r="O56" s="24">
        <f>'Kinderkrippe,-garten'!AS77</f>
        <v>20</v>
      </c>
    </row>
    <row r="57" spans="1:15" x14ac:dyDescent="0.3">
      <c r="A57" s="64">
        <f>'Kinderkrippe,-garten'!B78</f>
        <v>6201</v>
      </c>
      <c r="B57" s="211" t="s">
        <v>11</v>
      </c>
      <c r="C57" s="15">
        <f>'Kinderkrippe,-garten'!D78</f>
        <v>6300</v>
      </c>
      <c r="D57" s="30">
        <f>'Kinderkrippe,-garten'!F78</f>
        <v>0</v>
      </c>
      <c r="E57" s="31">
        <f>'Kinderkrippe,-garten'!I78</f>
        <v>20</v>
      </c>
      <c r="F57" s="63">
        <f>'Kinderkrippe,-garten'!L78</f>
        <v>20</v>
      </c>
      <c r="G57" s="10">
        <f>'Kinderkrippe,-garten'!Q78</f>
        <v>0</v>
      </c>
      <c r="H57" s="13">
        <f>'Kinderkrippe,-garten'!T78</f>
        <v>20</v>
      </c>
      <c r="I57" s="14">
        <f>'Kinderkrippe,-garten'!W78</f>
        <v>20</v>
      </c>
      <c r="J57" s="18">
        <f>'Kinderkrippe,-garten'!AB78</f>
        <v>0</v>
      </c>
      <c r="K57" s="20">
        <f>'Kinderkrippe,-garten'!AE78</f>
        <v>20</v>
      </c>
      <c r="L57" s="21">
        <f>'Kinderkrippe,-garten'!AH78</f>
        <v>20</v>
      </c>
      <c r="M57" s="22">
        <f>'Kinderkrippe,-garten'!AM78</f>
        <v>0</v>
      </c>
      <c r="N57" s="23">
        <f>'Kinderkrippe,-garten'!AP78</f>
        <v>20</v>
      </c>
      <c r="O57" s="24">
        <f>'Kinderkrippe,-garten'!AS78</f>
        <v>20</v>
      </c>
    </row>
    <row r="58" spans="1:15" x14ac:dyDescent="0.3">
      <c r="A58" s="64">
        <f>'Kinderkrippe,-garten'!B79</f>
        <v>6301</v>
      </c>
      <c r="B58" s="211" t="s">
        <v>11</v>
      </c>
      <c r="C58" s="15">
        <f>'Kinderkrippe,-garten'!D79</f>
        <v>6400</v>
      </c>
      <c r="D58" s="30">
        <f>'Kinderkrippe,-garten'!F79</f>
        <v>0</v>
      </c>
      <c r="E58" s="31">
        <f>'Kinderkrippe,-garten'!I79</f>
        <v>20</v>
      </c>
      <c r="F58" s="63">
        <f>'Kinderkrippe,-garten'!L79</f>
        <v>20</v>
      </c>
      <c r="G58" s="10">
        <f>'Kinderkrippe,-garten'!Q79</f>
        <v>0</v>
      </c>
      <c r="H58" s="13">
        <f>'Kinderkrippe,-garten'!T79</f>
        <v>20</v>
      </c>
      <c r="I58" s="14">
        <f>'Kinderkrippe,-garten'!W79</f>
        <v>20</v>
      </c>
      <c r="J58" s="18">
        <f>'Kinderkrippe,-garten'!AB79</f>
        <v>0</v>
      </c>
      <c r="K58" s="20">
        <f>'Kinderkrippe,-garten'!AE79</f>
        <v>20</v>
      </c>
      <c r="L58" s="21">
        <f>'Kinderkrippe,-garten'!AH79</f>
        <v>20</v>
      </c>
      <c r="M58" s="22">
        <f>'Kinderkrippe,-garten'!AM79</f>
        <v>0</v>
      </c>
      <c r="N58" s="23">
        <f>'Kinderkrippe,-garten'!AP79</f>
        <v>20</v>
      </c>
      <c r="O58" s="24">
        <f>'Kinderkrippe,-garten'!AS79</f>
        <v>20</v>
      </c>
    </row>
    <row r="59" spans="1:15" x14ac:dyDescent="0.3">
      <c r="A59" s="64">
        <f>'Kinderkrippe,-garten'!B80</f>
        <v>6401</v>
      </c>
      <c r="B59" s="211" t="s">
        <v>11</v>
      </c>
      <c r="C59" s="15">
        <f>'Kinderkrippe,-garten'!D80</f>
        <v>6500</v>
      </c>
      <c r="D59" s="30">
        <f>'Kinderkrippe,-garten'!F80</f>
        <v>0</v>
      </c>
      <c r="E59" s="31">
        <f>'Kinderkrippe,-garten'!I80</f>
        <v>20</v>
      </c>
      <c r="F59" s="63">
        <f>'Kinderkrippe,-garten'!L80</f>
        <v>20</v>
      </c>
      <c r="G59" s="10">
        <f>'Kinderkrippe,-garten'!Q80</f>
        <v>0</v>
      </c>
      <c r="H59" s="13">
        <f>'Kinderkrippe,-garten'!T80</f>
        <v>20</v>
      </c>
      <c r="I59" s="14">
        <f>'Kinderkrippe,-garten'!W80</f>
        <v>20</v>
      </c>
      <c r="J59" s="18">
        <f>'Kinderkrippe,-garten'!AB80</f>
        <v>0</v>
      </c>
      <c r="K59" s="20">
        <f>'Kinderkrippe,-garten'!AE80</f>
        <v>20</v>
      </c>
      <c r="L59" s="21">
        <f>'Kinderkrippe,-garten'!AH80</f>
        <v>20</v>
      </c>
      <c r="M59" s="22">
        <f>'Kinderkrippe,-garten'!AM80</f>
        <v>0</v>
      </c>
      <c r="N59" s="23">
        <f>'Kinderkrippe,-garten'!AP80</f>
        <v>20</v>
      </c>
      <c r="O59" s="24">
        <f>'Kinderkrippe,-garten'!AS80</f>
        <v>20</v>
      </c>
    </row>
    <row r="60" spans="1:15" x14ac:dyDescent="0.3">
      <c r="A60" s="64">
        <f>'Kinderkrippe,-garten'!B81</f>
        <v>6501</v>
      </c>
      <c r="B60" s="211" t="s">
        <v>11</v>
      </c>
      <c r="C60" s="15">
        <f>'Kinderkrippe,-garten'!D81</f>
        <v>6600</v>
      </c>
      <c r="D60" s="30">
        <f>'Kinderkrippe,-garten'!F81</f>
        <v>0</v>
      </c>
      <c r="E60" s="31">
        <f>'Kinderkrippe,-garten'!I81</f>
        <v>20</v>
      </c>
      <c r="F60" s="63">
        <f>'Kinderkrippe,-garten'!L81</f>
        <v>20</v>
      </c>
      <c r="G60" s="10">
        <f>'Kinderkrippe,-garten'!Q81</f>
        <v>0</v>
      </c>
      <c r="H60" s="13">
        <f>'Kinderkrippe,-garten'!T81</f>
        <v>20</v>
      </c>
      <c r="I60" s="14">
        <f>'Kinderkrippe,-garten'!W81</f>
        <v>20</v>
      </c>
      <c r="J60" s="18">
        <f>'Kinderkrippe,-garten'!AB81</f>
        <v>0</v>
      </c>
      <c r="K60" s="20">
        <f>'Kinderkrippe,-garten'!AE81</f>
        <v>20</v>
      </c>
      <c r="L60" s="21">
        <f>'Kinderkrippe,-garten'!AH81</f>
        <v>20</v>
      </c>
      <c r="M60" s="22">
        <f>'Kinderkrippe,-garten'!AM81</f>
        <v>0</v>
      </c>
      <c r="N60" s="23">
        <f>'Kinderkrippe,-garten'!AP81</f>
        <v>20</v>
      </c>
      <c r="O60" s="24">
        <f>'Kinderkrippe,-garten'!AS81</f>
        <v>20</v>
      </c>
    </row>
    <row r="61" spans="1:15" x14ac:dyDescent="0.3">
      <c r="A61" s="64">
        <f>'Kinderkrippe,-garten'!B82</f>
        <v>6601</v>
      </c>
      <c r="B61" s="211" t="s">
        <v>11</v>
      </c>
      <c r="C61" s="15">
        <f>'Kinderkrippe,-garten'!D82</f>
        <v>6700</v>
      </c>
      <c r="D61" s="30">
        <f>'Kinderkrippe,-garten'!F82</f>
        <v>0</v>
      </c>
      <c r="E61" s="31">
        <f>'Kinderkrippe,-garten'!I82</f>
        <v>20</v>
      </c>
      <c r="F61" s="63">
        <f>'Kinderkrippe,-garten'!L82</f>
        <v>20</v>
      </c>
      <c r="G61" s="10">
        <f>'Kinderkrippe,-garten'!Q82</f>
        <v>0</v>
      </c>
      <c r="H61" s="13">
        <f>'Kinderkrippe,-garten'!T82</f>
        <v>20</v>
      </c>
      <c r="I61" s="14">
        <f>'Kinderkrippe,-garten'!W82</f>
        <v>20</v>
      </c>
      <c r="J61" s="18">
        <f>'Kinderkrippe,-garten'!AB82</f>
        <v>0</v>
      </c>
      <c r="K61" s="20">
        <f>'Kinderkrippe,-garten'!AE82</f>
        <v>20</v>
      </c>
      <c r="L61" s="21">
        <f>'Kinderkrippe,-garten'!AH82</f>
        <v>20</v>
      </c>
      <c r="M61" s="22">
        <f>'Kinderkrippe,-garten'!AM82</f>
        <v>0</v>
      </c>
      <c r="N61" s="23">
        <f>'Kinderkrippe,-garten'!AP82</f>
        <v>20</v>
      </c>
      <c r="O61" s="24">
        <f>'Kinderkrippe,-garten'!AS82</f>
        <v>20</v>
      </c>
    </row>
    <row r="62" spans="1:15" x14ac:dyDescent="0.3">
      <c r="A62" s="64">
        <f>'Kinderkrippe,-garten'!B83</f>
        <v>6701</v>
      </c>
      <c r="B62" s="211" t="s">
        <v>11</v>
      </c>
      <c r="C62" s="15">
        <f>'Kinderkrippe,-garten'!D83</f>
        <v>6800</v>
      </c>
      <c r="D62" s="30">
        <f>'Kinderkrippe,-garten'!F83</f>
        <v>0</v>
      </c>
      <c r="E62" s="31">
        <f>'Kinderkrippe,-garten'!I83</f>
        <v>20</v>
      </c>
      <c r="F62" s="63">
        <f>'Kinderkrippe,-garten'!L83</f>
        <v>20</v>
      </c>
      <c r="G62" s="10">
        <f>'Kinderkrippe,-garten'!Q83</f>
        <v>0</v>
      </c>
      <c r="H62" s="13">
        <f>'Kinderkrippe,-garten'!T83</f>
        <v>20</v>
      </c>
      <c r="I62" s="14">
        <f>'Kinderkrippe,-garten'!W83</f>
        <v>20</v>
      </c>
      <c r="J62" s="18">
        <f>'Kinderkrippe,-garten'!AB83</f>
        <v>0</v>
      </c>
      <c r="K62" s="20">
        <f>'Kinderkrippe,-garten'!AE83</f>
        <v>20</v>
      </c>
      <c r="L62" s="21">
        <f>'Kinderkrippe,-garten'!AH83</f>
        <v>20</v>
      </c>
      <c r="M62" s="22">
        <f>'Kinderkrippe,-garten'!AM83</f>
        <v>0</v>
      </c>
      <c r="N62" s="23">
        <f>'Kinderkrippe,-garten'!AP83</f>
        <v>20</v>
      </c>
      <c r="O62" s="24">
        <f>'Kinderkrippe,-garten'!AS83</f>
        <v>20</v>
      </c>
    </row>
    <row r="63" spans="1:15" x14ac:dyDescent="0.3">
      <c r="A63" s="64">
        <f>'Kinderkrippe,-garten'!B84</f>
        <v>6801</v>
      </c>
      <c r="B63" s="211" t="s">
        <v>11</v>
      </c>
      <c r="C63" s="15">
        <f>'Kinderkrippe,-garten'!D84</f>
        <v>6900</v>
      </c>
      <c r="D63" s="30">
        <f>'Kinderkrippe,-garten'!F84</f>
        <v>0</v>
      </c>
      <c r="E63" s="31">
        <f>'Kinderkrippe,-garten'!I84</f>
        <v>20</v>
      </c>
      <c r="F63" s="63">
        <f>'Kinderkrippe,-garten'!L84</f>
        <v>20</v>
      </c>
      <c r="G63" s="10">
        <f>'Kinderkrippe,-garten'!Q84</f>
        <v>0</v>
      </c>
      <c r="H63" s="13">
        <f>'Kinderkrippe,-garten'!T84</f>
        <v>20</v>
      </c>
      <c r="I63" s="14">
        <f>'Kinderkrippe,-garten'!W84</f>
        <v>20</v>
      </c>
      <c r="J63" s="18">
        <f>'Kinderkrippe,-garten'!AB84</f>
        <v>0</v>
      </c>
      <c r="K63" s="20">
        <f>'Kinderkrippe,-garten'!AE84</f>
        <v>20</v>
      </c>
      <c r="L63" s="21">
        <f>'Kinderkrippe,-garten'!AH84</f>
        <v>20</v>
      </c>
      <c r="M63" s="22">
        <f>'Kinderkrippe,-garten'!AM84</f>
        <v>0</v>
      </c>
      <c r="N63" s="23">
        <f>'Kinderkrippe,-garten'!AP84</f>
        <v>20</v>
      </c>
      <c r="O63" s="24">
        <f>'Kinderkrippe,-garten'!AS84</f>
        <v>20</v>
      </c>
    </row>
    <row r="64" spans="1:15" x14ac:dyDescent="0.3">
      <c r="A64" s="64">
        <f>'Kinderkrippe,-garten'!B85</f>
        <v>6901</v>
      </c>
      <c r="B64" s="211" t="s">
        <v>11</v>
      </c>
      <c r="C64" s="15">
        <f>'Kinderkrippe,-garten'!D85</f>
        <v>7000</v>
      </c>
      <c r="D64" s="30">
        <f>'Kinderkrippe,-garten'!F85</f>
        <v>0</v>
      </c>
      <c r="E64" s="31">
        <f>'Kinderkrippe,-garten'!I85</f>
        <v>20</v>
      </c>
      <c r="F64" s="63">
        <f>'Kinderkrippe,-garten'!L85</f>
        <v>20</v>
      </c>
      <c r="G64" s="10">
        <f>'Kinderkrippe,-garten'!Q85</f>
        <v>0</v>
      </c>
      <c r="H64" s="13">
        <f>'Kinderkrippe,-garten'!T85</f>
        <v>20</v>
      </c>
      <c r="I64" s="14">
        <f>'Kinderkrippe,-garten'!W85</f>
        <v>20</v>
      </c>
      <c r="J64" s="18">
        <f>'Kinderkrippe,-garten'!AB85</f>
        <v>0</v>
      </c>
      <c r="K64" s="20">
        <f>'Kinderkrippe,-garten'!AE85</f>
        <v>20</v>
      </c>
      <c r="L64" s="21">
        <f>'Kinderkrippe,-garten'!AH85</f>
        <v>20</v>
      </c>
      <c r="M64" s="22">
        <f>'Kinderkrippe,-garten'!AM85</f>
        <v>0</v>
      </c>
      <c r="N64" s="23">
        <f>'Kinderkrippe,-garten'!AP85</f>
        <v>20</v>
      </c>
      <c r="O64" s="24">
        <f>'Kinderkrippe,-garten'!AS85</f>
        <v>20</v>
      </c>
    </row>
    <row r="65" spans="1:15" x14ac:dyDescent="0.3">
      <c r="A65" s="64">
        <f>'Kinderkrippe,-garten'!B86</f>
        <v>7001</v>
      </c>
      <c r="B65" s="211" t="s">
        <v>11</v>
      </c>
      <c r="C65" s="15">
        <f>'Kinderkrippe,-garten'!D86</f>
        <v>7100</v>
      </c>
      <c r="D65" s="30">
        <f>'Kinderkrippe,-garten'!F86</f>
        <v>0</v>
      </c>
      <c r="E65" s="31">
        <f>'Kinderkrippe,-garten'!I86</f>
        <v>20</v>
      </c>
      <c r="F65" s="63">
        <f>'Kinderkrippe,-garten'!L86</f>
        <v>20</v>
      </c>
      <c r="G65" s="10">
        <f>'Kinderkrippe,-garten'!Q86</f>
        <v>0</v>
      </c>
      <c r="H65" s="13">
        <f>'Kinderkrippe,-garten'!T86</f>
        <v>20</v>
      </c>
      <c r="I65" s="14">
        <f>'Kinderkrippe,-garten'!W86</f>
        <v>20</v>
      </c>
      <c r="J65" s="18">
        <f>'Kinderkrippe,-garten'!AB86</f>
        <v>0</v>
      </c>
      <c r="K65" s="20">
        <f>'Kinderkrippe,-garten'!AE86</f>
        <v>20</v>
      </c>
      <c r="L65" s="21">
        <f>'Kinderkrippe,-garten'!AH86</f>
        <v>20</v>
      </c>
      <c r="M65" s="22">
        <f>'Kinderkrippe,-garten'!AM86</f>
        <v>0</v>
      </c>
      <c r="N65" s="23">
        <f>'Kinderkrippe,-garten'!AP86</f>
        <v>20</v>
      </c>
      <c r="O65" s="24">
        <f>'Kinderkrippe,-garten'!AS86</f>
        <v>20</v>
      </c>
    </row>
    <row r="66" spans="1:15" x14ac:dyDescent="0.3">
      <c r="A66" s="64">
        <f>'Kinderkrippe,-garten'!B87</f>
        <v>7101</v>
      </c>
      <c r="B66" s="211" t="s">
        <v>11</v>
      </c>
      <c r="C66" s="15">
        <f>'Kinderkrippe,-garten'!D87</f>
        <v>7200</v>
      </c>
      <c r="D66" s="30">
        <f>'Kinderkrippe,-garten'!F87</f>
        <v>0</v>
      </c>
      <c r="E66" s="31">
        <f>'Kinderkrippe,-garten'!I87</f>
        <v>20</v>
      </c>
      <c r="F66" s="63">
        <f>'Kinderkrippe,-garten'!L87</f>
        <v>20</v>
      </c>
      <c r="G66" s="10">
        <f>'Kinderkrippe,-garten'!Q87</f>
        <v>0</v>
      </c>
      <c r="H66" s="13">
        <f>'Kinderkrippe,-garten'!T87</f>
        <v>20</v>
      </c>
      <c r="I66" s="14">
        <f>'Kinderkrippe,-garten'!W87</f>
        <v>20</v>
      </c>
      <c r="J66" s="18">
        <f>'Kinderkrippe,-garten'!AB87</f>
        <v>0</v>
      </c>
      <c r="K66" s="20">
        <f>'Kinderkrippe,-garten'!AE87</f>
        <v>20</v>
      </c>
      <c r="L66" s="21">
        <f>'Kinderkrippe,-garten'!AH87</f>
        <v>20</v>
      </c>
      <c r="M66" s="22">
        <f>'Kinderkrippe,-garten'!AM87</f>
        <v>0</v>
      </c>
      <c r="N66" s="23">
        <f>'Kinderkrippe,-garten'!AP87</f>
        <v>20</v>
      </c>
      <c r="O66" s="24">
        <f>'Kinderkrippe,-garten'!AS87</f>
        <v>20</v>
      </c>
    </row>
    <row r="67" spans="1:15" x14ac:dyDescent="0.3">
      <c r="A67" s="64">
        <f>'Kinderkrippe,-garten'!B88</f>
        <v>7201</v>
      </c>
      <c r="B67" s="211" t="s">
        <v>11</v>
      </c>
      <c r="C67" s="15">
        <f>'Kinderkrippe,-garten'!D88</f>
        <v>7300</v>
      </c>
      <c r="D67" s="30">
        <f>'Kinderkrippe,-garten'!F88</f>
        <v>0</v>
      </c>
      <c r="E67" s="31">
        <f>'Kinderkrippe,-garten'!I88</f>
        <v>20</v>
      </c>
      <c r="F67" s="63">
        <f>'Kinderkrippe,-garten'!L88</f>
        <v>20</v>
      </c>
      <c r="G67" s="10">
        <f>'Kinderkrippe,-garten'!Q88</f>
        <v>0</v>
      </c>
      <c r="H67" s="13">
        <f>'Kinderkrippe,-garten'!T88</f>
        <v>20</v>
      </c>
      <c r="I67" s="14">
        <f>'Kinderkrippe,-garten'!W88</f>
        <v>20</v>
      </c>
      <c r="J67" s="18">
        <f>'Kinderkrippe,-garten'!AB88</f>
        <v>0</v>
      </c>
      <c r="K67" s="20">
        <f>'Kinderkrippe,-garten'!AE88</f>
        <v>20</v>
      </c>
      <c r="L67" s="21">
        <f>'Kinderkrippe,-garten'!AH88</f>
        <v>20</v>
      </c>
      <c r="M67" s="22">
        <f>'Kinderkrippe,-garten'!AM88</f>
        <v>0</v>
      </c>
      <c r="N67" s="23">
        <f>'Kinderkrippe,-garten'!AP88</f>
        <v>20</v>
      </c>
      <c r="O67" s="24">
        <f>'Kinderkrippe,-garten'!AS88</f>
        <v>20</v>
      </c>
    </row>
    <row r="68" spans="1:15" x14ac:dyDescent="0.3">
      <c r="A68" s="64">
        <f>'Kinderkrippe,-garten'!B89</f>
        <v>7301</v>
      </c>
      <c r="B68" s="211" t="s">
        <v>11</v>
      </c>
      <c r="C68" s="15">
        <f>'Kinderkrippe,-garten'!D89</f>
        <v>7400</v>
      </c>
      <c r="D68" s="30">
        <f>'Kinderkrippe,-garten'!F89</f>
        <v>0</v>
      </c>
      <c r="E68" s="31">
        <f>'Kinderkrippe,-garten'!I89</f>
        <v>20</v>
      </c>
      <c r="F68" s="63">
        <f>'Kinderkrippe,-garten'!L89</f>
        <v>20</v>
      </c>
      <c r="G68" s="10">
        <f>'Kinderkrippe,-garten'!Q89</f>
        <v>0</v>
      </c>
      <c r="H68" s="13">
        <f>'Kinderkrippe,-garten'!T89</f>
        <v>20</v>
      </c>
      <c r="I68" s="14">
        <f>'Kinderkrippe,-garten'!W89</f>
        <v>20</v>
      </c>
      <c r="J68" s="18">
        <f>'Kinderkrippe,-garten'!AB89</f>
        <v>0</v>
      </c>
      <c r="K68" s="20">
        <f>'Kinderkrippe,-garten'!AE89</f>
        <v>20</v>
      </c>
      <c r="L68" s="21">
        <f>'Kinderkrippe,-garten'!AH89</f>
        <v>20</v>
      </c>
      <c r="M68" s="22">
        <f>'Kinderkrippe,-garten'!AM89</f>
        <v>0</v>
      </c>
      <c r="N68" s="23">
        <f>'Kinderkrippe,-garten'!AP89</f>
        <v>20</v>
      </c>
      <c r="O68" s="24">
        <f>'Kinderkrippe,-garten'!AS89</f>
        <v>20</v>
      </c>
    </row>
    <row r="69" spans="1:15" x14ac:dyDescent="0.3">
      <c r="A69" s="64">
        <f>'Kinderkrippe,-garten'!B90</f>
        <v>7401</v>
      </c>
      <c r="B69" s="211" t="s">
        <v>11</v>
      </c>
      <c r="C69" s="15">
        <f>'Kinderkrippe,-garten'!D90</f>
        <v>7500</v>
      </c>
      <c r="D69" s="30">
        <f>'Kinderkrippe,-garten'!F90</f>
        <v>0</v>
      </c>
      <c r="E69" s="31">
        <f>'Kinderkrippe,-garten'!I90</f>
        <v>20</v>
      </c>
      <c r="F69" s="63">
        <f>'Kinderkrippe,-garten'!L90</f>
        <v>20</v>
      </c>
      <c r="G69" s="10">
        <f>'Kinderkrippe,-garten'!Q90</f>
        <v>0</v>
      </c>
      <c r="H69" s="13">
        <f>'Kinderkrippe,-garten'!T90</f>
        <v>20</v>
      </c>
      <c r="I69" s="14">
        <f>'Kinderkrippe,-garten'!W90</f>
        <v>20</v>
      </c>
      <c r="J69" s="18">
        <f>'Kinderkrippe,-garten'!AB90</f>
        <v>0</v>
      </c>
      <c r="K69" s="20">
        <f>'Kinderkrippe,-garten'!AE90</f>
        <v>20</v>
      </c>
      <c r="L69" s="21">
        <f>'Kinderkrippe,-garten'!AH90</f>
        <v>20</v>
      </c>
      <c r="M69" s="22">
        <f>'Kinderkrippe,-garten'!AM90</f>
        <v>0</v>
      </c>
      <c r="N69" s="23">
        <f>'Kinderkrippe,-garten'!AP90</f>
        <v>20</v>
      </c>
      <c r="O69" s="24">
        <f>'Kinderkrippe,-garten'!AS90</f>
        <v>20</v>
      </c>
    </row>
    <row r="70" spans="1:15" x14ac:dyDescent="0.3">
      <c r="A70" s="64">
        <f>'Kinderkrippe,-garten'!B93</f>
        <v>7701</v>
      </c>
      <c r="B70" s="211" t="s">
        <v>11</v>
      </c>
      <c r="C70" s="15">
        <f>'Kinderkrippe,-garten'!D93</f>
        <v>7800</v>
      </c>
      <c r="D70" s="30">
        <f>'Kinderkrippe,-garten'!F93</f>
        <v>0</v>
      </c>
      <c r="E70" s="31">
        <f>'Kinderkrippe,-garten'!I93</f>
        <v>20</v>
      </c>
      <c r="F70" s="63">
        <f>'Kinderkrippe,-garten'!L93</f>
        <v>20</v>
      </c>
      <c r="G70" s="10">
        <f>'Kinderkrippe,-garten'!Q93</f>
        <v>0</v>
      </c>
      <c r="H70" s="13">
        <f>'Kinderkrippe,-garten'!T93</f>
        <v>20</v>
      </c>
      <c r="I70" s="14">
        <f>'Kinderkrippe,-garten'!W93</f>
        <v>20</v>
      </c>
      <c r="J70" s="18">
        <f>'Kinderkrippe,-garten'!AB93</f>
        <v>0</v>
      </c>
      <c r="K70" s="20">
        <f>'Kinderkrippe,-garten'!AE93</f>
        <v>20</v>
      </c>
      <c r="L70" s="21">
        <f>'Kinderkrippe,-garten'!AH93</f>
        <v>20</v>
      </c>
      <c r="M70" s="22">
        <f>'Kinderkrippe,-garten'!AM93</f>
        <v>0</v>
      </c>
      <c r="N70" s="23">
        <f>'Kinderkrippe,-garten'!AP93</f>
        <v>20</v>
      </c>
      <c r="O70" s="24">
        <f>'Kinderkrippe,-garten'!AS93</f>
        <v>20</v>
      </c>
    </row>
    <row r="71" spans="1:15" x14ac:dyDescent="0.3">
      <c r="A71" s="64">
        <f>'Kinderkrippe,-garten'!B94</f>
        <v>7801</v>
      </c>
      <c r="B71" s="211" t="s">
        <v>11</v>
      </c>
      <c r="C71" s="15">
        <f>'Kinderkrippe,-garten'!D94</f>
        <v>7900</v>
      </c>
      <c r="D71" s="30">
        <f>'Kinderkrippe,-garten'!F94</f>
        <v>0</v>
      </c>
      <c r="E71" s="31">
        <f>'Kinderkrippe,-garten'!I94</f>
        <v>20</v>
      </c>
      <c r="F71" s="63">
        <f>'Kinderkrippe,-garten'!L94</f>
        <v>20</v>
      </c>
      <c r="G71" s="10">
        <f>'Kinderkrippe,-garten'!Q94</f>
        <v>0</v>
      </c>
      <c r="H71" s="13">
        <f>'Kinderkrippe,-garten'!T94</f>
        <v>20</v>
      </c>
      <c r="I71" s="14">
        <f>'Kinderkrippe,-garten'!W94</f>
        <v>20</v>
      </c>
      <c r="J71" s="18">
        <f>'Kinderkrippe,-garten'!AB94</f>
        <v>0</v>
      </c>
      <c r="K71" s="20">
        <f>'Kinderkrippe,-garten'!AE94</f>
        <v>20</v>
      </c>
      <c r="L71" s="21">
        <f>'Kinderkrippe,-garten'!AH94</f>
        <v>20</v>
      </c>
      <c r="M71" s="22">
        <f>'Kinderkrippe,-garten'!AM94</f>
        <v>0</v>
      </c>
      <c r="N71" s="23">
        <f>'Kinderkrippe,-garten'!AP94</f>
        <v>20</v>
      </c>
      <c r="O71" s="24">
        <f>'Kinderkrippe,-garten'!AS94</f>
        <v>20</v>
      </c>
    </row>
    <row r="72" spans="1:15" x14ac:dyDescent="0.3">
      <c r="A72" s="64">
        <f>'Kinderkrippe,-garten'!B95</f>
        <v>7901</v>
      </c>
      <c r="B72" s="211" t="s">
        <v>11</v>
      </c>
      <c r="C72" s="15">
        <f>'Kinderkrippe,-garten'!D95</f>
        <v>8000</v>
      </c>
      <c r="D72" s="30">
        <f>'Kinderkrippe,-garten'!F95</f>
        <v>0</v>
      </c>
      <c r="E72" s="31">
        <f>'Kinderkrippe,-garten'!I95</f>
        <v>20</v>
      </c>
      <c r="F72" s="63">
        <f>'Kinderkrippe,-garten'!L95</f>
        <v>20</v>
      </c>
      <c r="G72" s="10">
        <f>'Kinderkrippe,-garten'!Q95</f>
        <v>0</v>
      </c>
      <c r="H72" s="13">
        <f>'Kinderkrippe,-garten'!T95</f>
        <v>20</v>
      </c>
      <c r="I72" s="14">
        <f>'Kinderkrippe,-garten'!W95</f>
        <v>20</v>
      </c>
      <c r="J72" s="18">
        <f>'Kinderkrippe,-garten'!AB95</f>
        <v>0</v>
      </c>
      <c r="K72" s="20">
        <f>'Kinderkrippe,-garten'!AE95</f>
        <v>20</v>
      </c>
      <c r="L72" s="21">
        <f>'Kinderkrippe,-garten'!AH95</f>
        <v>20</v>
      </c>
      <c r="M72" s="22">
        <f>'Kinderkrippe,-garten'!AM95</f>
        <v>0</v>
      </c>
      <c r="N72" s="23">
        <f>'Kinderkrippe,-garten'!AP95</f>
        <v>20</v>
      </c>
      <c r="O72" s="24">
        <f>'Kinderkrippe,-garten'!AS95</f>
        <v>20</v>
      </c>
    </row>
    <row r="73" spans="1:15" ht="28.8" x14ac:dyDescent="0.3">
      <c r="A73" s="64">
        <f>'Kinderkrippe,-garten'!B96</f>
        <v>8001</v>
      </c>
      <c r="B73" s="211" t="s">
        <v>12</v>
      </c>
      <c r="C73" s="4"/>
      <c r="D73" s="30">
        <f>'Kinderkrippe,-garten'!F96</f>
        <v>0</v>
      </c>
      <c r="E73" s="31">
        <f>'Kinderkrippe,-garten'!I96</f>
        <v>20</v>
      </c>
      <c r="F73" s="63">
        <f>'Kinderkrippe,-garten'!L96</f>
        <v>20</v>
      </c>
      <c r="G73" s="10">
        <f>'Kinderkrippe,-garten'!Q96</f>
        <v>0</v>
      </c>
      <c r="H73" s="13">
        <f>'Kinderkrippe,-garten'!T96</f>
        <v>20</v>
      </c>
      <c r="I73" s="14">
        <f>'Kinderkrippe,-garten'!W96</f>
        <v>20</v>
      </c>
      <c r="J73" s="18">
        <f>'Kinderkrippe,-garten'!AB96</f>
        <v>0</v>
      </c>
      <c r="K73" s="20">
        <f>'Kinderkrippe,-garten'!AE96</f>
        <v>20</v>
      </c>
      <c r="L73" s="21">
        <f>'Kinderkrippe,-garten'!AH96</f>
        <v>20</v>
      </c>
      <c r="M73" s="22">
        <f>'Kinderkrippe,-garten'!AM96</f>
        <v>0</v>
      </c>
      <c r="N73" s="23">
        <f>'Kinderkrippe,-garten'!AP96</f>
        <v>20</v>
      </c>
      <c r="O73" s="24">
        <f>'Kinderkrippe,-garten'!AS96</f>
        <v>20</v>
      </c>
    </row>
    <row r="74" spans="1:15" x14ac:dyDescent="0.3">
      <c r="A74" s="242" t="s">
        <v>7</v>
      </c>
      <c r="B74" s="242"/>
      <c r="C74" s="243"/>
      <c r="D74" s="30">
        <f>'Kinderkrippe,-garten'!F97</f>
        <v>0</v>
      </c>
      <c r="E74" s="8"/>
      <c r="F74" s="8"/>
      <c r="G74" s="10"/>
      <c r="H74" s="13"/>
      <c r="I74" s="14"/>
      <c r="J74" s="18">
        <f>'Kinderkrippe,-garten'!AB97</f>
        <v>0</v>
      </c>
      <c r="K74" s="20">
        <f>'Kinderkrippe,-garten'!AE97</f>
        <v>0</v>
      </c>
      <c r="L74" s="21">
        <f>'Kinderkrippe,-garten'!AH97</f>
        <v>0</v>
      </c>
      <c r="M74" s="22">
        <f>'Kinderkrippe,-garten'!AM97</f>
        <v>0</v>
      </c>
      <c r="N74" s="23">
        <f>'Kinderkrippe,-garten'!AP97</f>
        <v>0</v>
      </c>
      <c r="O74" s="24">
        <f>'Kinderkrippe,-garten'!AS97</f>
        <v>0</v>
      </c>
    </row>
  </sheetData>
  <sheetProtection password="CA75" sheet="1" objects="1" scenarios="1"/>
  <mergeCells count="7">
    <mergeCell ref="H1:N1"/>
    <mergeCell ref="A74:C74"/>
    <mergeCell ref="A5:C5"/>
    <mergeCell ref="A6:C6"/>
    <mergeCell ref="A7:C7"/>
    <mergeCell ref="A8:C8"/>
    <mergeCell ref="A9:C9"/>
  </mergeCells>
  <printOptions horizontalCentered="1"/>
  <pageMargins left="0.70866141732283472" right="0.70866141732283472" top="0.78740157480314965" bottom="0.78740157480314965" header="0.31496062992125984" footer="0.31496062992125984"/>
  <pageSetup paperSize="9" scale="79"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8</vt:i4>
      </vt:variant>
    </vt:vector>
  </HeadingPairs>
  <TitlesOfParts>
    <vt:vector size="16" baseType="lpstr">
      <vt:lpstr>Kinderkrippe</vt:lpstr>
      <vt:lpstr>Kindergarten</vt:lpstr>
      <vt:lpstr>Hort</vt:lpstr>
      <vt:lpstr>Kinderkrippe,-garten</vt:lpstr>
      <vt:lpstr>Druck Kinderkrippe</vt:lpstr>
      <vt:lpstr>Druck Kindergarten</vt:lpstr>
      <vt:lpstr>Druck Hort</vt:lpstr>
      <vt:lpstr>Druck Kinderkrippe,-garten</vt:lpstr>
      <vt:lpstr>Kinderkrippe!Druckbereich</vt:lpstr>
      <vt:lpstr>'Kinderkrippe,-garten'!Druckbereich</vt:lpstr>
      <vt:lpstr>'Druck Hort'!Drucktitel</vt:lpstr>
      <vt:lpstr>'Druck Kinderkrippe,-garten'!Drucktitel</vt:lpstr>
      <vt:lpstr>Hort!Drucktitel</vt:lpstr>
      <vt:lpstr>Kindergarten!Drucktitel</vt:lpstr>
      <vt:lpstr>Kinderkrippe!Drucktitel</vt:lpstr>
      <vt:lpstr>'Kinderkrippe,-garten'!Drucktitel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lempke</dc:creator>
  <cp:lastModifiedBy>Mitarbeiter PM</cp:lastModifiedBy>
  <cp:lastPrinted>2018-04-10T13:00:02Z</cp:lastPrinted>
  <dcterms:created xsi:type="dcterms:W3CDTF">2014-11-26T07:41:07Z</dcterms:created>
  <dcterms:modified xsi:type="dcterms:W3CDTF">2019-02-05T13:11:50Z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D">
    <vt:lpwstr>{AFD3D179-9532-4CFB-A21C-B02A6C4F0746}</vt:lpwstr>
  </property>
  <property fmtid="{D5CDD505-2E9C-101B-9397-08002B2CF9AE}" pid="3" name="ReadOnly">
    <vt:lpwstr>False</vt:lpwstr>
  </property>
  <property fmtid="{D5CDD505-2E9C-101B-9397-08002B2CF9AE}" pid="4" name="DocTitle">
    <vt:lpwstr> 36 Kinder-, Jugend- und Familienhilfe\365 Tageseinrichtungen\3652 Sonstige Aufgaben\3652.01 Betrieb und Verwaltung der Kindertagesstätten\3652.01.51.15.06 Satzung\Elternbeitragssatzung\Arbeitsgruppe\Berechnung Anzahl Familien / Einkommen\Krippe-_Kita_Hor</vt:lpwstr>
  </property>
</Properties>
</file>